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maxfield\Desktop\"/>
    </mc:Choice>
  </mc:AlternateContent>
  <bookViews>
    <workbookView xWindow="0" yWindow="0" windowWidth="28800" windowHeight="14235" activeTab="1"/>
  </bookViews>
  <sheets>
    <sheet name="Summary" sheetId="2" r:id="rId1"/>
    <sheet name="Report" sheetId="3" r:id="rId2"/>
  </sheets>
  <externalReferences>
    <externalReference r:id="rId3"/>
  </externalReferences>
  <definedNames>
    <definedName name="EffectiveCost">Summary!$B$2</definedName>
    <definedName name="Margin">Summary!$B$3</definedName>
    <definedName name="NMIPerTran" localSheetId="1">[1]Summary!#REF!</definedName>
    <definedName name="NMIPerTran">Summary!#REF!</definedName>
    <definedName name="NumTrans" localSheetId="1">[1]Summary!#REF!</definedName>
    <definedName name="NumTrans">Summary!#REF!</definedName>
    <definedName name="_xlnm.Print_Area" localSheetId="1">Report!$A$1:$AK$6</definedName>
    <definedName name="_xlnm.Print_Area" localSheetId="0">Summary!$A$1:$J$3</definedName>
    <definedName name="ProPayAuth" localSheetId="1">[1]Summary!#REF!</definedName>
    <definedName name="ProPayAuth">Summary!#REF!</definedName>
    <definedName name="ProPayBinAccess" localSheetId="1">[1]Summary!#REF!</definedName>
    <definedName name="ProPayBinAccess">Summary!#REF!</definedName>
    <definedName name="ProPayMthlyFee" localSheetId="1">[1]Summary!#REF!</definedName>
    <definedName name="ProPayMthlyFee">Summary!#REF!</definedName>
    <definedName name="Volume" localSheetId="1">[1]Summary!#REF!</definedName>
    <definedName name="Volume">Summary!#REF!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3" l="1"/>
  <c r="B9" i="3"/>
  <c r="A10" i="3"/>
  <c r="B10" i="3"/>
  <c r="A11" i="3"/>
  <c r="B11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B8" i="3"/>
  <c r="A8" i="3"/>
  <c r="AN6" i="3" l="1"/>
  <c r="AM6" i="3"/>
  <c r="A1" i="2" l="1"/>
  <c r="AL6" i="3" l="1"/>
  <c r="AK6" i="3"/>
  <c r="AH6" i="3"/>
  <c r="AG6" i="3"/>
  <c r="AF6" i="3"/>
  <c r="AE6" i="3"/>
  <c r="AD6" i="3"/>
  <c r="AC6" i="3"/>
  <c r="AB6" i="3"/>
  <c r="AA6" i="3"/>
  <c r="Z6" i="3"/>
  <c r="S6" i="3"/>
  <c r="R6" i="3"/>
  <c r="Q6" i="3"/>
  <c r="P6" i="3"/>
  <c r="M6" i="3"/>
  <c r="J6" i="3"/>
  <c r="G6" i="3"/>
  <c r="O6" i="3" l="1"/>
  <c r="V6" i="3"/>
  <c r="T6" i="3"/>
  <c r="N6" i="3"/>
  <c r="H6" i="3"/>
  <c r="L6" i="3"/>
  <c r="K6" i="3"/>
  <c r="I6" i="3"/>
  <c r="X6" i="3" l="1"/>
  <c r="W6" i="3"/>
  <c r="AO6" i="3"/>
  <c r="U6" i="3"/>
  <c r="AI6" i="3"/>
  <c r="AJ6" i="3"/>
  <c r="AP6" i="3" l="1"/>
</calcChain>
</file>

<file path=xl/sharedStrings.xml><?xml version="1.0" encoding="utf-8"?>
<sst xmlns="http://schemas.openxmlformats.org/spreadsheetml/2006/main" count="128" uniqueCount="87">
  <si>
    <t>ProFac Line Item</t>
  </si>
  <si>
    <t>Rate</t>
  </si>
  <si>
    <t>Split</t>
  </si>
  <si>
    <t>Volume</t>
  </si>
  <si>
    <t>Qty</t>
  </si>
  <si>
    <t>Merchant</t>
  </si>
  <si>
    <t>Buy Rate</t>
  </si>
  <si>
    <t>Net Proceeds</t>
  </si>
  <si>
    <t>Split %</t>
  </si>
  <si>
    <t>Residual</t>
  </si>
  <si>
    <t>V/MC/D processing</t>
  </si>
  <si>
    <t>Amex processing</t>
  </si>
  <si>
    <t>Standard BIN Access Fee</t>
  </si>
  <si>
    <t>V/MC/D/Amex Authorizations</t>
  </si>
  <si>
    <t>Voice/IVR per Auth</t>
  </si>
  <si>
    <t>SplitPay per Transaction</t>
  </si>
  <si>
    <t>ACH as acceptance method - per tran</t>
  </si>
  <si>
    <t>Chargeback Fee</t>
  </si>
  <si>
    <t>Retrieval Fee</t>
  </si>
  <si>
    <t>DDA Change Fee</t>
  </si>
  <si>
    <t>ACH Return Fee</t>
  </si>
  <si>
    <t>Merchant Deposits</t>
  </si>
  <si>
    <t>Monthly Account on File Fee</t>
  </si>
  <si>
    <t>Misc card brand, network charges, losses, fees, fines etc</t>
  </si>
  <si>
    <t>Buy rate</t>
  </si>
  <si>
    <t>1099k Issuance Fee per document</t>
  </si>
  <si>
    <t>1099k Reject Fee per document</t>
  </si>
  <si>
    <t>Daily Detail File</t>
  </si>
  <si>
    <t>Year</t>
  </si>
  <si>
    <t>Month</t>
  </si>
  <si>
    <t>AffiliateId</t>
  </si>
  <si>
    <t>Affiliation</t>
  </si>
  <si>
    <t>Id</t>
  </si>
  <si>
    <t>Name</t>
  </si>
  <si>
    <t>Credit Card</t>
  </si>
  <si>
    <t>ACH Payments</t>
  </si>
  <si>
    <t>Totals</t>
  </si>
  <si>
    <t>Trans</t>
  </si>
  <si>
    <t>Processing Revenue</t>
  </si>
  <si>
    <t>FANF</t>
  </si>
  <si>
    <t>Interchange</t>
  </si>
  <si>
    <t>Cross Border Fees</t>
  </si>
  <si>
    <t>Network Access Fees</t>
  </si>
  <si>
    <t>Assessments</t>
  </si>
  <si>
    <t>Processing</t>
  </si>
  <si>
    <t>Total Processing Revenue</t>
  </si>
  <si>
    <t>Total Processing Cost</t>
  </si>
  <si>
    <t>AGR</t>
  </si>
  <si>
    <t>Chargebacks</t>
  </si>
  <si>
    <t>Ach Returns</t>
  </si>
  <si>
    <t>Authorizations</t>
  </si>
  <si>
    <t>Standard Bin</t>
  </si>
  <si>
    <t>Daily Detail</t>
  </si>
  <si>
    <t>Total Revenue</t>
  </si>
  <si>
    <t>Total Cost</t>
  </si>
  <si>
    <t>Revenue</t>
  </si>
  <si>
    <t>Cost</t>
  </si>
  <si>
    <t>Count</t>
  </si>
  <si>
    <t>Fees</t>
  </si>
  <si>
    <t>Access Fee</t>
  </si>
  <si>
    <t>File Fee</t>
  </si>
  <si>
    <t>ABC Affiliation</t>
  </si>
  <si>
    <t>Sub-merchant #1</t>
  </si>
  <si>
    <t>Sub-merchant #2</t>
  </si>
  <si>
    <t>Sub-merchant #3</t>
  </si>
  <si>
    <t>Sub-merchant #4</t>
  </si>
  <si>
    <t>Sub-merchant #5</t>
  </si>
  <si>
    <t>Sub-merchant #6</t>
  </si>
  <si>
    <t>Sub-merchant #7</t>
  </si>
  <si>
    <t>Sub-merchant #8</t>
  </si>
  <si>
    <t>Sub-merchant #9</t>
  </si>
  <si>
    <t>Sub-merchant #10</t>
  </si>
  <si>
    <t>Sub-merchant #11</t>
  </si>
  <si>
    <t>Sub-merchant #12</t>
  </si>
  <si>
    <t>Sub-merchant #13</t>
  </si>
  <si>
    <t>Sub-merchant #14</t>
  </si>
  <si>
    <t>Sub-merchant #15</t>
  </si>
  <si>
    <t>Sub-merchant #16</t>
  </si>
  <si>
    <t>Sub-merchant #17</t>
  </si>
  <si>
    <t>Sub-merchant #18</t>
  </si>
  <si>
    <t>Sub-merchant #19</t>
  </si>
  <si>
    <t>Sub-merchant #20</t>
  </si>
  <si>
    <t>Monthly Account on File</t>
  </si>
  <si>
    <t>Underwriting</t>
  </si>
  <si>
    <t>Monthly Support Fee</t>
  </si>
  <si>
    <t>Application and underwriting fee per account boarded</t>
  </si>
  <si>
    <t>Partner ProFac Detail - Oct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</si>
</sst>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44" fontId="0" fillId="0" borderId="0" xfId="0" applyNumberFormat="1"/>
    <xf numFmtId="49" fontId="0" fillId="3" borderId="0" xfId="0" applyNumberFormat="1" applyFill="1" applyBorder="1"/>
    <xf numFmtId="164" fontId="0" fillId="0" borderId="0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7" fontId="0" fillId="0" borderId="0" xfId="0" applyNumberFormat="1" applyBorder="1"/>
    <xf numFmtId="1" fontId="0" fillId="0" borderId="0" xfId="0" applyNumberFormat="1" applyBorder="1"/>
    <xf numFmtId="9" fontId="0" fillId="0" borderId="0" xfId="2" applyNumberFormat="1" applyFont="1" applyBorder="1" applyAlignment="1">
      <alignment horizontal="center"/>
    </xf>
    <xf numFmtId="0" fontId="0" fillId="0" borderId="0" xfId="0" applyBorder="1"/>
    <xf numFmtId="49" fontId="0" fillId="3" borderId="1" xfId="0" applyNumberFormat="1" applyFill="1" applyBorder="1"/>
    <xf numFmtId="164" fontId="0" fillId="0" borderId="1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7" fontId="0" fillId="0" borderId="1" xfId="0" applyNumberFormat="1" applyBorder="1"/>
    <xf numFmtId="1" fontId="0" fillId="0" borderId="1" xfId="0" applyNumberFormat="1" applyBorder="1"/>
    <xf numFmtId="44" fontId="0" fillId="0" borderId="1" xfId="2" applyNumberFormat="1" applyFont="1" applyBorder="1"/>
    <xf numFmtId="9" fontId="0" fillId="0" borderId="1" xfId="2" applyNumberFormat="1" applyFont="1" applyBorder="1" applyAlignment="1">
      <alignment horizontal="center"/>
    </xf>
    <xf numFmtId="44" fontId="0" fillId="0" borderId="1" xfId="0" applyNumberFormat="1" applyBorder="1"/>
    <xf numFmtId="9" fontId="0" fillId="0" borderId="0" xfId="0" applyNumberFormat="1" applyBorder="1" applyAlignment="1">
      <alignment horizontal="center"/>
    </xf>
    <xf numFmtId="44" fontId="0" fillId="0" borderId="0" xfId="2" applyFont="1" applyBorder="1"/>
    <xf numFmtId="16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44" fontId="0" fillId="0" borderId="0" xfId="2" applyFont="1"/>
    <xf numFmtId="9" fontId="0" fillId="0" borderId="0" xfId="2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4" fontId="0" fillId="0" borderId="0" xfId="1" applyNumberFormat="1" applyFont="1"/>
    <xf numFmtId="165" fontId="0" fillId="0" borderId="0" xfId="1" applyNumberFormat="1" applyFont="1" applyAlignment="1">
      <alignment horizontal="center" vertical="center"/>
    </xf>
    <xf numFmtId="44" fontId="0" fillId="0" borderId="0" xfId="0" applyNumberFormat="1" applyAlignment="1">
      <alignment vertical="center"/>
    </xf>
    <xf numFmtId="44" fontId="0" fillId="0" borderId="0" xfId="0" applyNumberFormat="1" applyAlignment="1">
      <alignment horizontal="center" vertical="center"/>
    </xf>
    <xf numFmtId="44" fontId="2" fillId="2" borderId="7" xfId="1" applyNumberFormat="1" applyFont="1" applyFill="1" applyBorder="1" applyAlignment="1">
      <alignment horizontal="center" vertical="center" wrapText="1"/>
    </xf>
    <xf numFmtId="44" fontId="2" fillId="2" borderId="10" xfId="1" applyNumberFormat="1" applyFont="1" applyFill="1" applyBorder="1" applyAlignment="1">
      <alignment horizontal="center" vertical="center"/>
    </xf>
    <xf numFmtId="44" fontId="2" fillId="2" borderId="7" xfId="1" applyNumberFormat="1" applyFont="1" applyFill="1" applyBorder="1" applyAlignment="1">
      <alignment horizontal="center" vertical="center"/>
    </xf>
    <xf numFmtId="44" fontId="2" fillId="2" borderId="12" xfId="1" applyNumberFormat="1" applyFont="1" applyFill="1" applyBorder="1" applyAlignment="1">
      <alignment horizontal="center" vertical="center" wrapText="1"/>
    </xf>
    <xf numFmtId="165" fontId="2" fillId="2" borderId="14" xfId="1" applyNumberFormat="1" applyFont="1" applyFill="1" applyBorder="1" applyAlignment="1">
      <alignment horizontal="center" vertical="center"/>
    </xf>
    <xf numFmtId="44" fontId="2" fillId="2" borderId="15" xfId="1" applyNumberFormat="1" applyFont="1" applyFill="1" applyBorder="1" applyAlignment="1">
      <alignment horizontal="center" vertical="center"/>
    </xf>
    <xf numFmtId="165" fontId="2" fillId="2" borderId="15" xfId="1" applyNumberFormat="1" applyFont="1" applyFill="1" applyBorder="1" applyAlignment="1">
      <alignment horizontal="center" vertical="center"/>
    </xf>
    <xf numFmtId="44" fontId="2" fillId="2" borderId="13" xfId="1" applyNumberFormat="1" applyFont="1" applyFill="1" applyBorder="1" applyAlignment="1">
      <alignment horizontal="center" vertical="center"/>
    </xf>
    <xf numFmtId="44" fontId="2" fillId="2" borderId="12" xfId="1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/>
    </xf>
    <xf numFmtId="0" fontId="0" fillId="3" borderId="17" xfId="0" applyFont="1" applyFill="1" applyBorder="1"/>
    <xf numFmtId="1" fontId="0" fillId="3" borderId="17" xfId="0" applyNumberFormat="1" applyFont="1" applyFill="1" applyBorder="1"/>
    <xf numFmtId="44" fontId="0" fillId="3" borderId="17" xfId="1" applyNumberFormat="1" applyFont="1" applyFill="1" applyBorder="1"/>
    <xf numFmtId="165" fontId="0" fillId="3" borderId="17" xfId="1" applyNumberFormat="1" applyFont="1" applyFill="1" applyBorder="1" applyAlignment="1">
      <alignment horizontal="center"/>
    </xf>
    <xf numFmtId="165" fontId="0" fillId="3" borderId="17" xfId="1" applyNumberFormat="1" applyFont="1" applyFill="1" applyBorder="1"/>
    <xf numFmtId="0" fontId="0" fillId="0" borderId="0" xfId="0" applyAlignment="1">
      <alignment horizontal="center"/>
    </xf>
    <xf numFmtId="1" fontId="0" fillId="0" borderId="0" xfId="0" applyNumberFormat="1"/>
    <xf numFmtId="165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44" fontId="0" fillId="0" borderId="1" xfId="1" applyNumberFormat="1" applyFont="1" applyBorder="1"/>
    <xf numFmtId="165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/>
    <xf numFmtId="165" fontId="0" fillId="0" borderId="1" xfId="1" applyNumberFormat="1" applyFont="1" applyBorder="1" applyAlignment="1">
      <alignment horizontal="center"/>
    </xf>
    <xf numFmtId="10" fontId="0" fillId="0" borderId="0" xfId="3" applyNumberFormat="1" applyFont="1" applyBorder="1" applyAlignment="1">
      <alignment horizontal="center"/>
    </xf>
    <xf numFmtId="166" fontId="0" fillId="0" borderId="0" xfId="1" applyNumberFormat="1" applyFont="1"/>
    <xf numFmtId="1" fontId="0" fillId="0" borderId="0" xfId="1" applyNumberFormat="1" applyFont="1" applyAlignment="1">
      <alignment horizontal="center"/>
    </xf>
    <xf numFmtId="164" fontId="0" fillId="0" borderId="0" xfId="0" applyNumberFormat="1" applyBorder="1"/>
    <xf numFmtId="164" fontId="0" fillId="0" borderId="0" xfId="2" applyNumberFormat="1" applyFont="1" applyBorder="1"/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9" fontId="4" fillId="2" borderId="0" xfId="0" applyNumberFormat="1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44" fontId="4" fillId="2" borderId="0" xfId="2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44" fontId="4" fillId="2" borderId="0" xfId="2" applyFont="1" applyFill="1" applyBorder="1" applyAlignment="1">
      <alignment horizontal="center" vertical="center" wrapText="1"/>
    </xf>
    <xf numFmtId="44" fontId="4" fillId="2" borderId="1" xfId="2" applyFont="1" applyFill="1" applyBorder="1" applyAlignment="1">
      <alignment horizontal="center" vertical="center" wrapText="1"/>
    </xf>
    <xf numFmtId="9" fontId="4" fillId="2" borderId="0" xfId="2" applyNumberFormat="1" applyFont="1" applyFill="1" applyBorder="1" applyAlignment="1">
      <alignment horizontal="center" vertical="center"/>
    </xf>
    <xf numFmtId="9" fontId="4" fillId="2" borderId="1" xfId="2" applyNumberFormat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 wrapText="1"/>
    </xf>
    <xf numFmtId="165" fontId="2" fillId="2" borderId="12" xfId="1" applyNumberFormat="1" applyFont="1" applyFill="1" applyBorder="1" applyAlignment="1">
      <alignment horizontal="center" vertical="center" wrapText="1"/>
    </xf>
    <xf numFmtId="44" fontId="2" fillId="2" borderId="9" xfId="1" applyNumberFormat="1" applyFont="1" applyFill="1" applyBorder="1" applyAlignment="1">
      <alignment horizontal="center" vertical="center" wrapText="1"/>
    </xf>
    <xf numFmtId="44" fontId="2" fillId="2" borderId="15" xfId="1" applyNumberFormat="1" applyFont="1" applyFill="1" applyBorder="1" applyAlignment="1">
      <alignment horizontal="center" vertical="center" wrapText="1"/>
    </xf>
    <xf numFmtId="44" fontId="2" fillId="2" borderId="4" xfId="1" applyNumberFormat="1" applyFont="1" applyFill="1" applyBorder="1" applyAlignment="1">
      <alignment horizontal="center" vertical="center" wrapText="1"/>
    </xf>
    <xf numFmtId="44" fontId="2" fillId="2" borderId="16" xfId="1" applyNumberFormat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/>
    </xf>
    <xf numFmtId="44" fontId="2" fillId="2" borderId="7" xfId="1" applyNumberFormat="1" applyFont="1" applyFill="1" applyBorder="1" applyAlignment="1">
      <alignment horizontal="center" vertical="center" wrapText="1"/>
    </xf>
    <xf numFmtId="44" fontId="2" fillId="2" borderId="12" xfId="1" applyNumberFormat="1" applyFont="1" applyFill="1" applyBorder="1" applyAlignment="1">
      <alignment horizontal="center" vertical="center" wrapText="1"/>
    </xf>
    <xf numFmtId="44" fontId="2" fillId="2" borderId="8" xfId="1" applyNumberFormat="1" applyFont="1" applyFill="1" applyBorder="1" applyAlignment="1">
      <alignment horizontal="center" vertical="center" wrapText="1"/>
    </xf>
    <xf numFmtId="44" fontId="2" fillId="2" borderId="13" xfId="1" applyNumberFormat="1" applyFont="1" applyFill="1" applyBorder="1" applyAlignment="1">
      <alignment horizontal="center" vertical="center" wrapText="1"/>
    </xf>
    <xf numFmtId="43" fontId="2" fillId="2" borderId="9" xfId="1" applyFont="1" applyFill="1" applyBorder="1" applyAlignment="1">
      <alignment horizontal="center" vertical="center"/>
    </xf>
    <xf numFmtId="44" fontId="2" fillId="2" borderId="7" xfId="1" applyNumberFormat="1" applyFont="1" applyFill="1" applyBorder="1" applyAlignment="1">
      <alignment horizontal="center" vertical="center"/>
    </xf>
    <xf numFmtId="44" fontId="2" fillId="2" borderId="12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3" fontId="6" fillId="2" borderId="6" xfId="1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4.196.17\accounting\Rev%20Share\ProFac\Schedule%20A\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port"/>
      <sheetName val="PartnerData"/>
      <sheetName val="MainData"/>
      <sheetName val="Detail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33"/>
  <sheetViews>
    <sheetView workbookViewId="0">
      <selection activeCell="K20" sqref="K20"/>
    </sheetView>
  </sheetViews>
  <sheetFormatPr defaultRowHeight="15" x14ac:dyDescent="0.25"/>
  <cols>
    <col min="1" max="1" width="47.7109375" bestFit="1" customWidth="1"/>
    <col min="2" max="2" width="8.28515625" style="19" bestFit="1" customWidth="1"/>
    <col min="3" max="3" width="5.28515625" style="20" bestFit="1" customWidth="1"/>
    <col min="4" max="4" width="14" bestFit="1" customWidth="1"/>
    <col min="5" max="5" width="6.85546875" bestFit="1" customWidth="1"/>
    <col min="6" max="6" width="11.42578125" style="21" bestFit="1" customWidth="1"/>
    <col min="7" max="7" width="12.140625" style="21" bestFit="1" customWidth="1"/>
    <col min="8" max="8" width="13.140625" style="21" bestFit="1" customWidth="1"/>
    <col min="9" max="9" width="6.85546875" style="22" bestFit="1" customWidth="1"/>
    <col min="10" max="10" width="12.140625" bestFit="1" customWidth="1"/>
  </cols>
  <sheetData>
    <row r="1" spans="1:10" x14ac:dyDescent="0.25">
      <c r="A1" s="59" t="str">
        <f ca="1">"Sample ProFac Report - " &amp; TEXT(NOW(),"MMM YYYY")</f>
        <v>Sample ProFac Report - Feb 2019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s="57" t="s">
        <v>0</v>
      </c>
      <c r="B3" s="61" t="s">
        <v>1</v>
      </c>
      <c r="C3" s="63" t="s">
        <v>2</v>
      </c>
      <c r="D3" s="57" t="s">
        <v>3</v>
      </c>
      <c r="E3" s="57" t="s">
        <v>4</v>
      </c>
      <c r="F3" s="65" t="s">
        <v>5</v>
      </c>
      <c r="G3" s="65" t="s">
        <v>6</v>
      </c>
      <c r="H3" s="67" t="s">
        <v>7</v>
      </c>
      <c r="I3" s="69" t="s">
        <v>8</v>
      </c>
      <c r="J3" s="57" t="s">
        <v>9</v>
      </c>
    </row>
    <row r="4" spans="1:10" x14ac:dyDescent="0.25">
      <c r="A4" s="58"/>
      <c r="B4" s="62"/>
      <c r="C4" s="64"/>
      <c r="D4" s="58"/>
      <c r="E4" s="58"/>
      <c r="F4" s="66"/>
      <c r="G4" s="66"/>
      <c r="H4" s="68"/>
      <c r="I4" s="70"/>
      <c r="J4" s="58"/>
    </row>
    <row r="5" spans="1:10" x14ac:dyDescent="0.25">
      <c r="A5" s="2" t="s">
        <v>10</v>
      </c>
      <c r="B5" s="3" t="s">
        <v>6</v>
      </c>
      <c r="C5" s="4">
        <v>1</v>
      </c>
      <c r="D5" s="55">
        <v>351662.4</v>
      </c>
      <c r="E5" s="6">
        <v>4688.8379999999997</v>
      </c>
      <c r="F5" s="56">
        <v>12308.184000000003</v>
      </c>
      <c r="G5" s="56">
        <v>-8475.5907799999986</v>
      </c>
      <c r="H5" s="56">
        <v>3832.5932200000043</v>
      </c>
      <c r="I5" s="7">
        <v>1</v>
      </c>
      <c r="J5" s="5">
        <v>3832.5932200000043</v>
      </c>
    </row>
    <row r="6" spans="1:10" x14ac:dyDescent="0.25">
      <c r="A6" s="2" t="s">
        <v>11</v>
      </c>
      <c r="B6" s="52">
        <v>2.75E-2</v>
      </c>
      <c r="C6" s="4">
        <v>1</v>
      </c>
      <c r="D6" s="55">
        <v>39073.599999999999</v>
      </c>
      <c r="E6" s="6">
        <v>520.98199999999997</v>
      </c>
      <c r="F6" s="56">
        <v>1367.5760000000002</v>
      </c>
      <c r="G6" s="56">
        <v>-1074.5239999999999</v>
      </c>
      <c r="H6" s="56">
        <v>293.05200000000036</v>
      </c>
      <c r="I6" s="7">
        <v>1</v>
      </c>
      <c r="J6" s="5">
        <v>293.05200000000036</v>
      </c>
    </row>
    <row r="7" spans="1:10" x14ac:dyDescent="0.25">
      <c r="A7" s="2" t="s">
        <v>12</v>
      </c>
      <c r="B7" s="52">
        <v>4.0000000000000001E-3</v>
      </c>
      <c r="C7" s="4">
        <v>0</v>
      </c>
      <c r="D7" s="55">
        <v>390736</v>
      </c>
      <c r="E7" s="6">
        <v>5209.82</v>
      </c>
      <c r="F7" s="56">
        <v>0</v>
      </c>
      <c r="G7" s="56">
        <v>-1562.944</v>
      </c>
      <c r="H7" s="56">
        <v>-1562.944</v>
      </c>
      <c r="I7" s="7">
        <v>1</v>
      </c>
      <c r="J7" s="5">
        <v>-1562.944</v>
      </c>
    </row>
    <row r="8" spans="1:10" x14ac:dyDescent="0.25">
      <c r="A8" s="2" t="s">
        <v>13</v>
      </c>
      <c r="B8" s="3">
        <v>0.1</v>
      </c>
      <c r="C8" s="4">
        <v>1</v>
      </c>
      <c r="D8" s="55">
        <v>0</v>
      </c>
      <c r="E8" s="6">
        <v>5730.8020000000006</v>
      </c>
      <c r="F8" s="56">
        <v>0</v>
      </c>
      <c r="G8" s="56">
        <v>-573.0802000000001</v>
      </c>
      <c r="H8" s="56">
        <v>-573.0802000000001</v>
      </c>
      <c r="I8" s="7">
        <v>1</v>
      </c>
      <c r="J8" s="5">
        <v>-573.0802000000001</v>
      </c>
    </row>
    <row r="9" spans="1:10" x14ac:dyDescent="0.25">
      <c r="A9" s="2" t="s">
        <v>14</v>
      </c>
      <c r="B9" s="3">
        <v>1</v>
      </c>
      <c r="C9" s="4">
        <v>1</v>
      </c>
      <c r="D9" s="55">
        <v>0</v>
      </c>
      <c r="E9" s="6">
        <v>0</v>
      </c>
      <c r="F9" s="56">
        <v>0</v>
      </c>
      <c r="G9" s="56">
        <v>0</v>
      </c>
      <c r="H9" s="56">
        <v>0</v>
      </c>
      <c r="I9" s="7">
        <v>1</v>
      </c>
      <c r="J9" s="5">
        <v>0</v>
      </c>
    </row>
    <row r="10" spans="1:10" x14ac:dyDescent="0.25">
      <c r="A10" s="2" t="s">
        <v>15</v>
      </c>
      <c r="B10" s="3">
        <v>0.1</v>
      </c>
      <c r="C10" s="4">
        <v>1</v>
      </c>
      <c r="D10" s="55">
        <v>0</v>
      </c>
      <c r="E10" s="6">
        <v>0</v>
      </c>
      <c r="F10" s="56">
        <v>0</v>
      </c>
      <c r="G10" s="56">
        <v>0</v>
      </c>
      <c r="H10" s="56">
        <v>0</v>
      </c>
      <c r="I10" s="7">
        <v>1</v>
      </c>
      <c r="J10" s="5">
        <v>0</v>
      </c>
    </row>
    <row r="11" spans="1:10" x14ac:dyDescent="0.25">
      <c r="A11" s="2" t="s">
        <v>16</v>
      </c>
      <c r="B11" s="3">
        <v>0.15</v>
      </c>
      <c r="C11" s="4">
        <v>1</v>
      </c>
      <c r="D11" s="55">
        <v>374838</v>
      </c>
      <c r="E11" s="6">
        <v>3748.3800000000006</v>
      </c>
      <c r="F11" s="56">
        <v>1874.1900000000003</v>
      </c>
      <c r="G11" s="56">
        <v>-562.25700000000006</v>
      </c>
      <c r="H11" s="56">
        <v>1311.9330000000002</v>
      </c>
      <c r="I11" s="7">
        <v>1</v>
      </c>
      <c r="J11" s="5">
        <v>1311.9330000000002</v>
      </c>
    </row>
    <row r="12" spans="1:10" x14ac:dyDescent="0.25">
      <c r="A12" s="2" t="s">
        <v>84</v>
      </c>
      <c r="B12" s="3">
        <v>9.9499999999999993</v>
      </c>
      <c r="C12" s="4">
        <v>1</v>
      </c>
      <c r="D12" s="55">
        <v>0</v>
      </c>
      <c r="E12" s="6">
        <v>0</v>
      </c>
      <c r="F12" s="56">
        <v>0</v>
      </c>
      <c r="G12" s="56">
        <v>0</v>
      </c>
      <c r="H12" s="56">
        <v>0</v>
      </c>
      <c r="I12" s="7">
        <v>1</v>
      </c>
      <c r="J12" s="5">
        <v>0</v>
      </c>
    </row>
    <row r="13" spans="1:10" x14ac:dyDescent="0.25">
      <c r="A13" s="2" t="s">
        <v>17</v>
      </c>
      <c r="B13" s="3">
        <v>25</v>
      </c>
      <c r="C13" s="4">
        <v>1</v>
      </c>
      <c r="D13" s="55">
        <v>0</v>
      </c>
      <c r="E13" s="6">
        <v>3</v>
      </c>
      <c r="F13" s="56">
        <v>75</v>
      </c>
      <c r="G13" s="56">
        <v>-75</v>
      </c>
      <c r="H13" s="56">
        <v>0</v>
      </c>
      <c r="I13" s="7">
        <v>1</v>
      </c>
      <c r="J13" s="5">
        <v>0</v>
      </c>
    </row>
    <row r="14" spans="1:10" x14ac:dyDescent="0.25">
      <c r="A14" s="2" t="s">
        <v>18</v>
      </c>
      <c r="B14" s="3">
        <v>0</v>
      </c>
      <c r="C14" s="4">
        <v>0</v>
      </c>
      <c r="D14" s="55">
        <v>0</v>
      </c>
      <c r="E14" s="6">
        <v>0</v>
      </c>
      <c r="F14" s="56">
        <v>0</v>
      </c>
      <c r="G14" s="56">
        <v>0</v>
      </c>
      <c r="H14" s="56">
        <v>0</v>
      </c>
      <c r="I14" s="7">
        <v>0</v>
      </c>
      <c r="J14" s="5">
        <v>0</v>
      </c>
    </row>
    <row r="15" spans="1:10" x14ac:dyDescent="0.25">
      <c r="A15" s="2" t="s">
        <v>19</v>
      </c>
      <c r="B15" s="3">
        <v>15</v>
      </c>
      <c r="C15" s="4">
        <v>0</v>
      </c>
      <c r="D15" s="55">
        <v>0</v>
      </c>
      <c r="E15" s="6">
        <v>0</v>
      </c>
      <c r="F15" s="56">
        <v>0</v>
      </c>
      <c r="G15" s="56">
        <v>0</v>
      </c>
      <c r="H15" s="56">
        <v>0</v>
      </c>
      <c r="I15" s="7">
        <v>0</v>
      </c>
      <c r="J15" s="5">
        <v>0</v>
      </c>
    </row>
    <row r="16" spans="1:10" x14ac:dyDescent="0.25">
      <c r="A16" s="2" t="s">
        <v>20</v>
      </c>
      <c r="B16" s="3">
        <v>20</v>
      </c>
      <c r="C16" s="4">
        <v>1</v>
      </c>
      <c r="D16" s="55">
        <v>0</v>
      </c>
      <c r="E16" s="6">
        <v>4</v>
      </c>
      <c r="F16" s="56">
        <v>100</v>
      </c>
      <c r="G16" s="56">
        <v>-80</v>
      </c>
      <c r="H16" s="56">
        <v>20</v>
      </c>
      <c r="I16" s="7">
        <v>1</v>
      </c>
      <c r="J16" s="5">
        <v>20</v>
      </c>
    </row>
    <row r="17" spans="1:10" x14ac:dyDescent="0.25">
      <c r="A17" s="2" t="s">
        <v>21</v>
      </c>
      <c r="B17" s="3">
        <v>0.3</v>
      </c>
      <c r="C17" s="4">
        <v>1</v>
      </c>
      <c r="D17" s="55">
        <v>0</v>
      </c>
      <c r="E17" s="6">
        <v>330</v>
      </c>
      <c r="F17" s="56">
        <v>165</v>
      </c>
      <c r="G17" s="56">
        <v>-99</v>
      </c>
      <c r="H17" s="56">
        <v>66</v>
      </c>
      <c r="I17" s="7">
        <v>1</v>
      </c>
      <c r="J17" s="5">
        <v>66</v>
      </c>
    </row>
    <row r="18" spans="1:10" x14ac:dyDescent="0.25">
      <c r="A18" s="2" t="s">
        <v>22</v>
      </c>
      <c r="B18" s="3">
        <v>5</v>
      </c>
      <c r="C18" s="4">
        <v>0</v>
      </c>
      <c r="D18" s="55">
        <v>0</v>
      </c>
      <c r="E18" s="6">
        <v>20</v>
      </c>
      <c r="F18" s="56">
        <v>0</v>
      </c>
      <c r="G18" s="56">
        <v>-100</v>
      </c>
      <c r="H18" s="56">
        <v>-100</v>
      </c>
      <c r="I18" s="7">
        <v>0</v>
      </c>
      <c r="J18" s="5">
        <v>-100</v>
      </c>
    </row>
    <row r="19" spans="1:10" x14ac:dyDescent="0.25">
      <c r="A19" s="2" t="s">
        <v>23</v>
      </c>
      <c r="B19" s="3" t="s">
        <v>24</v>
      </c>
      <c r="C19" s="4">
        <v>0</v>
      </c>
      <c r="D19" s="55">
        <v>0</v>
      </c>
      <c r="E19" s="6">
        <v>0</v>
      </c>
      <c r="F19" s="56">
        <v>0</v>
      </c>
      <c r="G19" s="56">
        <v>0</v>
      </c>
      <c r="H19" s="56">
        <v>0</v>
      </c>
      <c r="I19" s="7">
        <v>0</v>
      </c>
      <c r="J19" s="5">
        <v>0</v>
      </c>
    </row>
    <row r="20" spans="1:10" x14ac:dyDescent="0.25">
      <c r="A20" s="2" t="s">
        <v>25</v>
      </c>
      <c r="B20" s="3">
        <v>8</v>
      </c>
      <c r="C20" s="4">
        <v>0</v>
      </c>
      <c r="D20" s="55">
        <v>0</v>
      </c>
      <c r="E20" s="6">
        <v>0</v>
      </c>
      <c r="F20" s="56">
        <v>0</v>
      </c>
      <c r="G20" s="56">
        <v>0</v>
      </c>
      <c r="H20" s="56">
        <v>0</v>
      </c>
      <c r="I20" s="7">
        <v>0</v>
      </c>
      <c r="J20" s="5">
        <v>0</v>
      </c>
    </row>
    <row r="21" spans="1:10" x14ac:dyDescent="0.25">
      <c r="A21" s="2" t="s">
        <v>26</v>
      </c>
      <c r="B21" s="3">
        <v>75</v>
      </c>
      <c r="C21" s="4">
        <v>0</v>
      </c>
      <c r="D21" s="55">
        <v>0</v>
      </c>
      <c r="E21" s="6">
        <v>0</v>
      </c>
      <c r="F21" s="56">
        <v>0</v>
      </c>
      <c r="G21" s="56">
        <v>0</v>
      </c>
      <c r="H21" s="56">
        <v>0</v>
      </c>
      <c r="I21" s="7">
        <v>0</v>
      </c>
      <c r="J21" s="5">
        <v>0</v>
      </c>
    </row>
    <row r="22" spans="1:10" x14ac:dyDescent="0.25">
      <c r="A22" s="2" t="s">
        <v>85</v>
      </c>
      <c r="B22" s="3">
        <v>5</v>
      </c>
      <c r="C22" s="4">
        <v>0</v>
      </c>
      <c r="D22" s="55">
        <v>0</v>
      </c>
      <c r="E22" s="6">
        <v>1</v>
      </c>
      <c r="F22" s="56">
        <v>0</v>
      </c>
      <c r="G22" s="56">
        <v>-5</v>
      </c>
      <c r="H22" s="56">
        <v>-5</v>
      </c>
      <c r="I22" s="7">
        <v>0</v>
      </c>
      <c r="J22" s="5">
        <v>-5</v>
      </c>
    </row>
    <row r="23" spans="1:10" x14ac:dyDescent="0.25">
      <c r="A23" s="2" t="s">
        <v>27</v>
      </c>
      <c r="B23" s="3">
        <v>500</v>
      </c>
      <c r="C23" s="4">
        <v>0</v>
      </c>
      <c r="D23" s="55">
        <v>0</v>
      </c>
      <c r="E23" s="6">
        <v>1</v>
      </c>
      <c r="F23" s="56">
        <v>0</v>
      </c>
      <c r="G23" s="56">
        <v>-500</v>
      </c>
      <c r="H23" s="56">
        <v>-500</v>
      </c>
      <c r="I23" s="7">
        <v>1</v>
      </c>
      <c r="J23" s="5">
        <v>-500</v>
      </c>
    </row>
    <row r="24" spans="1:10" ht="3.6" customHeight="1" x14ac:dyDescent="0.25">
      <c r="A24" s="9"/>
      <c r="B24" s="10"/>
      <c r="C24" s="11"/>
      <c r="D24" s="12"/>
      <c r="E24" s="13"/>
      <c r="F24" s="14"/>
      <c r="G24" s="14"/>
      <c r="H24" s="14"/>
      <c r="I24" s="15"/>
      <c r="J24" s="16"/>
    </row>
    <row r="25" spans="1:10" x14ac:dyDescent="0.25">
      <c r="A25" s="8"/>
      <c r="B25" s="3"/>
      <c r="C25" s="17"/>
      <c r="D25" s="8"/>
      <c r="E25" s="8"/>
      <c r="F25" s="18"/>
      <c r="G25" s="18"/>
      <c r="H25" s="18"/>
      <c r="I25" s="7"/>
      <c r="J25" s="18">
        <v>2782.554020000005</v>
      </c>
    </row>
    <row r="26" spans="1:10" x14ac:dyDescent="0.25">
      <c r="A26" s="8"/>
      <c r="B26" s="3"/>
      <c r="C26" s="17"/>
      <c r="D26" s="17"/>
      <c r="E26" s="17"/>
      <c r="F26" s="17"/>
      <c r="G26" s="17"/>
      <c r="H26" s="17"/>
      <c r="I26" s="17"/>
      <c r="J26" s="8"/>
    </row>
    <row r="27" spans="1:10" x14ac:dyDescent="0.25">
      <c r="D27" s="20"/>
      <c r="E27" s="20"/>
      <c r="F27" s="20"/>
      <c r="G27" s="20"/>
      <c r="H27" s="20"/>
      <c r="I27" s="20"/>
    </row>
    <row r="28" spans="1:10" x14ac:dyDescent="0.25">
      <c r="D28" s="20"/>
      <c r="E28" s="20"/>
      <c r="F28" s="20"/>
      <c r="G28" s="20"/>
      <c r="H28" s="20"/>
      <c r="I28" s="20"/>
    </row>
    <row r="29" spans="1:10" x14ac:dyDescent="0.25">
      <c r="D29" s="20"/>
      <c r="E29" s="20"/>
      <c r="F29" s="20"/>
      <c r="G29" s="20"/>
      <c r="H29" s="20"/>
      <c r="I29" s="20"/>
    </row>
    <row r="30" spans="1:10" x14ac:dyDescent="0.25">
      <c r="D30" s="20"/>
      <c r="E30" s="20"/>
      <c r="F30" s="20"/>
      <c r="G30" s="20"/>
      <c r="H30" s="20"/>
      <c r="I30" s="20"/>
    </row>
    <row r="31" spans="1:10" x14ac:dyDescent="0.25">
      <c r="D31" s="20"/>
      <c r="E31" s="20"/>
      <c r="F31" s="20"/>
      <c r="G31" s="20"/>
      <c r="H31" s="20"/>
      <c r="I31" s="20"/>
    </row>
    <row r="32" spans="1:10" x14ac:dyDescent="0.25">
      <c r="D32" s="20"/>
      <c r="E32" s="20"/>
      <c r="F32" s="20"/>
      <c r="G32" s="20"/>
      <c r="H32" s="20"/>
      <c r="I32" s="20"/>
    </row>
    <row r="33" spans="4:9" x14ac:dyDescent="0.25">
      <c r="D33" s="20"/>
      <c r="E33" s="20"/>
      <c r="F33" s="20"/>
      <c r="G33" s="20"/>
      <c r="H33" s="20"/>
      <c r="I33" s="20"/>
    </row>
  </sheetData>
  <mergeCells count="11">
    <mergeCell ref="J3:J4"/>
    <mergeCell ref="A1:J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P1129"/>
  <sheetViews>
    <sheetView tabSelected="1" workbookViewId="0">
      <pane ySplit="6" topLeftCell="A7" activePane="bottomLeft" state="frozen"/>
      <selection activeCell="D1" sqref="D1"/>
      <selection pane="bottomLeft" activeCell="F18" sqref="F18"/>
    </sheetView>
  </sheetViews>
  <sheetFormatPr defaultColWidth="9.140625" defaultRowHeight="15" x14ac:dyDescent="0.25"/>
  <cols>
    <col min="1" max="1" width="5" style="43" bestFit="1" customWidth="1"/>
    <col min="2" max="2" width="6.85546875" style="43" bestFit="1" customWidth="1"/>
    <col min="3" max="3" width="9" style="43" bestFit="1" customWidth="1"/>
    <col min="4" max="4" width="12.7109375" bestFit="1" customWidth="1"/>
    <col min="5" max="5" width="9" style="44" bestFit="1" customWidth="1"/>
    <col min="6" max="6" width="15.85546875" bestFit="1" customWidth="1"/>
    <col min="7" max="7" width="12.140625" style="24" bestFit="1" customWidth="1"/>
    <col min="8" max="8" width="6.5703125" style="25" bestFit="1" customWidth="1"/>
    <col min="9" max="9" width="17.7109375" style="24" bestFit="1" customWidth="1"/>
    <col min="10" max="10" width="8.42578125" style="24" bestFit="1" customWidth="1"/>
    <col min="11" max="11" width="11.140625" style="24" bestFit="1" customWidth="1"/>
    <col min="12" max="12" width="9.28515625" style="24" bestFit="1" customWidth="1"/>
    <col min="13" max="13" width="16.140625" style="24" bestFit="1" customWidth="1"/>
    <col min="14" max="14" width="18.7109375" style="24" bestFit="1" customWidth="1"/>
    <col min="15" max="15" width="11.7109375" style="24" bestFit="1" customWidth="1"/>
    <col min="16" max="16" width="12.140625" style="24" bestFit="1" customWidth="1"/>
    <col min="17" max="17" width="6.5703125" style="45" bestFit="1" customWidth="1"/>
    <col min="18" max="18" width="10.140625" style="24" bestFit="1" customWidth="1"/>
    <col min="19" max="19" width="10" style="24" bestFit="1" customWidth="1"/>
    <col min="20" max="20" width="12.140625" style="24" bestFit="1" customWidth="1"/>
    <col min="21" max="21" width="6.5703125" style="45" bestFit="1" customWidth="1"/>
    <col min="22" max="22" width="15.28515625" style="24" customWidth="1"/>
    <col min="23" max="23" width="16" style="24" customWidth="1"/>
    <col min="24" max="24" width="10.140625" style="1" bestFit="1" customWidth="1"/>
    <col min="25" max="25" width="5.85546875" customWidth="1"/>
    <col min="26" max="26" width="7" style="23" bestFit="1" customWidth="1"/>
    <col min="27" max="27" width="9.140625" style="1" bestFit="1" customWidth="1"/>
    <col min="28" max="28" width="8.28515625" style="1" bestFit="1" customWidth="1"/>
    <col min="29" max="29" width="7" style="23" bestFit="1" customWidth="1"/>
    <col min="30" max="30" width="9.140625" style="1" bestFit="1" customWidth="1"/>
    <col min="31" max="31" width="8.28515625" style="1" bestFit="1" customWidth="1"/>
    <col min="32" max="32" width="7" style="23" bestFit="1" customWidth="1"/>
    <col min="33" max="33" width="9.140625" style="1" bestFit="1" customWidth="1"/>
    <col min="34" max="34" width="8.28515625" style="1" bestFit="1" customWidth="1"/>
    <col min="35" max="35" width="7" style="23" bestFit="1" customWidth="1"/>
    <col min="36" max="36" width="9.28515625" style="1" bestFit="1" customWidth="1"/>
    <col min="37" max="37" width="12.28515625" style="1" bestFit="1" customWidth="1"/>
    <col min="38" max="38" width="11.28515625" style="1" bestFit="1" customWidth="1"/>
    <col min="39" max="39" width="15.140625" style="1" customWidth="1"/>
    <col min="40" max="40" width="12.7109375" style="1" bestFit="1" customWidth="1"/>
    <col min="41" max="41" width="13.28515625" style="1" bestFit="1" customWidth="1"/>
    <col min="42" max="42" width="10.7109375" style="24" bestFit="1" customWidth="1"/>
  </cols>
  <sheetData>
    <row r="1" spans="1:42" ht="21.6" customHeight="1" x14ac:dyDescent="0.25">
      <c r="A1" s="86" t="s">
        <v>86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</row>
    <row r="2" spans="1:42" ht="21.6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Z2" s="25"/>
      <c r="AA2" s="26"/>
      <c r="AB2" s="26"/>
      <c r="AC2" s="25"/>
      <c r="AD2" s="26"/>
      <c r="AE2" s="26"/>
      <c r="AF2" s="25"/>
      <c r="AG2" s="26"/>
      <c r="AH2" s="26"/>
      <c r="AI2" s="25"/>
      <c r="AJ2" s="27"/>
      <c r="AK2" s="27"/>
      <c r="AL2" s="27"/>
      <c r="AM2" s="27"/>
      <c r="AN2" s="27"/>
    </row>
    <row r="3" spans="1:42" ht="21.6" customHeight="1" thickBot="1" x14ac:dyDescent="0.3">
      <c r="A3" s="87" t="s">
        <v>28</v>
      </c>
      <c r="B3" s="87" t="s">
        <v>29</v>
      </c>
      <c r="C3" s="87" t="s">
        <v>30</v>
      </c>
      <c r="D3" s="87" t="s">
        <v>31</v>
      </c>
      <c r="E3" s="89" t="s">
        <v>32</v>
      </c>
      <c r="F3" s="87" t="s">
        <v>33</v>
      </c>
      <c r="G3" s="91" t="s">
        <v>34</v>
      </c>
      <c r="H3" s="92"/>
      <c r="I3" s="92"/>
      <c r="J3" s="92"/>
      <c r="K3" s="92"/>
      <c r="L3" s="92"/>
      <c r="M3" s="92"/>
      <c r="N3" s="92"/>
      <c r="O3" s="93"/>
      <c r="P3" s="91" t="s">
        <v>35</v>
      </c>
      <c r="Q3" s="92"/>
      <c r="R3" s="92"/>
      <c r="S3" s="92"/>
      <c r="T3" s="91" t="s">
        <v>36</v>
      </c>
      <c r="U3" s="92"/>
      <c r="V3" s="92"/>
      <c r="W3" s="92"/>
      <c r="X3" s="92"/>
      <c r="Z3" s="25"/>
      <c r="AA3" s="26"/>
      <c r="AB3" s="26"/>
      <c r="AC3" s="25"/>
      <c r="AD3" s="26"/>
      <c r="AE3" s="26"/>
      <c r="AF3" s="25"/>
      <c r="AG3" s="26"/>
      <c r="AH3" s="26"/>
      <c r="AI3" s="25"/>
      <c r="AJ3" s="27"/>
      <c r="AK3" s="27"/>
      <c r="AL3" s="27"/>
      <c r="AM3" s="27"/>
      <c r="AN3" s="27"/>
    </row>
    <row r="4" spans="1:42" ht="17.45" customHeight="1" thickBot="1" x14ac:dyDescent="0.3">
      <c r="A4" s="87"/>
      <c r="B4" s="87"/>
      <c r="C4" s="87"/>
      <c r="D4" s="87"/>
      <c r="E4" s="89"/>
      <c r="F4" s="87"/>
      <c r="G4" s="79" t="s">
        <v>3</v>
      </c>
      <c r="H4" s="71" t="s">
        <v>37</v>
      </c>
      <c r="I4" s="79" t="s">
        <v>38</v>
      </c>
      <c r="J4" s="28" t="s">
        <v>39</v>
      </c>
      <c r="K4" s="79" t="s">
        <v>40</v>
      </c>
      <c r="L4" s="28" t="s">
        <v>39</v>
      </c>
      <c r="M4" s="79" t="s">
        <v>41</v>
      </c>
      <c r="N4" s="79" t="s">
        <v>42</v>
      </c>
      <c r="O4" s="79" t="s">
        <v>43</v>
      </c>
      <c r="P4" s="79" t="s">
        <v>3</v>
      </c>
      <c r="Q4" s="71" t="s">
        <v>37</v>
      </c>
      <c r="R4" s="28" t="s">
        <v>44</v>
      </c>
      <c r="S4" s="28" t="s">
        <v>44</v>
      </c>
      <c r="T4" s="79" t="s">
        <v>3</v>
      </c>
      <c r="U4" s="71" t="s">
        <v>37</v>
      </c>
      <c r="V4" s="79" t="s">
        <v>45</v>
      </c>
      <c r="W4" s="79" t="s">
        <v>46</v>
      </c>
      <c r="X4" s="81" t="s">
        <v>47</v>
      </c>
      <c r="Z4" s="78" t="s">
        <v>48</v>
      </c>
      <c r="AA4" s="83"/>
      <c r="AB4" s="83"/>
      <c r="AC4" s="83" t="s">
        <v>49</v>
      </c>
      <c r="AD4" s="83"/>
      <c r="AE4" s="83"/>
      <c r="AF4" s="83" t="s">
        <v>21</v>
      </c>
      <c r="AG4" s="83"/>
      <c r="AH4" s="83"/>
      <c r="AI4" s="77" t="s">
        <v>50</v>
      </c>
      <c r="AJ4" s="78"/>
      <c r="AK4" s="29" t="s">
        <v>51</v>
      </c>
      <c r="AL4" s="30" t="s">
        <v>52</v>
      </c>
      <c r="AM4" s="79" t="s">
        <v>82</v>
      </c>
      <c r="AN4" s="84" t="s">
        <v>83</v>
      </c>
      <c r="AO4" s="73" t="s">
        <v>53</v>
      </c>
      <c r="AP4" s="75" t="s">
        <v>54</v>
      </c>
    </row>
    <row r="5" spans="1:42" ht="17.45" customHeight="1" thickBot="1" x14ac:dyDescent="0.3">
      <c r="A5" s="88"/>
      <c r="B5" s="88"/>
      <c r="C5" s="88"/>
      <c r="D5" s="88"/>
      <c r="E5" s="90"/>
      <c r="F5" s="88"/>
      <c r="G5" s="80"/>
      <c r="H5" s="72"/>
      <c r="I5" s="80"/>
      <c r="J5" s="31" t="s">
        <v>55</v>
      </c>
      <c r="K5" s="80"/>
      <c r="L5" s="31" t="s">
        <v>56</v>
      </c>
      <c r="M5" s="80"/>
      <c r="N5" s="80"/>
      <c r="O5" s="80"/>
      <c r="P5" s="80"/>
      <c r="Q5" s="72"/>
      <c r="R5" s="31" t="s">
        <v>55</v>
      </c>
      <c r="S5" s="31" t="s">
        <v>56</v>
      </c>
      <c r="T5" s="80"/>
      <c r="U5" s="72"/>
      <c r="V5" s="80"/>
      <c r="W5" s="80"/>
      <c r="X5" s="82"/>
      <c r="Z5" s="32" t="s">
        <v>57</v>
      </c>
      <c r="AA5" s="33" t="s">
        <v>55</v>
      </c>
      <c r="AB5" s="33" t="s">
        <v>58</v>
      </c>
      <c r="AC5" s="34" t="s">
        <v>57</v>
      </c>
      <c r="AD5" s="33" t="s">
        <v>55</v>
      </c>
      <c r="AE5" s="33" t="s">
        <v>58</v>
      </c>
      <c r="AF5" s="34" t="s">
        <v>57</v>
      </c>
      <c r="AG5" s="33" t="s">
        <v>55</v>
      </c>
      <c r="AH5" s="33" t="s">
        <v>58</v>
      </c>
      <c r="AI5" s="34" t="s">
        <v>57</v>
      </c>
      <c r="AJ5" s="33" t="s">
        <v>58</v>
      </c>
      <c r="AK5" s="35" t="s">
        <v>59</v>
      </c>
      <c r="AL5" s="36" t="s">
        <v>60</v>
      </c>
      <c r="AM5" s="80"/>
      <c r="AN5" s="85"/>
      <c r="AO5" s="74"/>
      <c r="AP5" s="76"/>
    </row>
    <row r="6" spans="1:42" ht="18" customHeight="1" thickBot="1" x14ac:dyDescent="0.3">
      <c r="A6" s="37"/>
      <c r="B6" s="37"/>
      <c r="C6" s="37"/>
      <c r="D6" s="38"/>
      <c r="E6" s="39"/>
      <c r="F6" s="38"/>
      <c r="G6" s="40">
        <f t="shared" ref="G6:X6" si="0">SUM(G7:G29)</f>
        <v>390736</v>
      </c>
      <c r="H6" s="41">
        <f t="shared" si="0"/>
        <v>5209.82</v>
      </c>
      <c r="I6" s="40">
        <f t="shared" si="0"/>
        <v>13675.760000000002</v>
      </c>
      <c r="J6" s="40">
        <f t="shared" si="0"/>
        <v>0</v>
      </c>
      <c r="K6" s="40">
        <f t="shared" si="0"/>
        <v>-8596.1919999999991</v>
      </c>
      <c r="L6" s="40">
        <f t="shared" si="0"/>
        <v>-240</v>
      </c>
      <c r="M6" s="40">
        <f t="shared" si="0"/>
        <v>0</v>
      </c>
      <c r="N6" s="40">
        <f t="shared" si="0"/>
        <v>-409.14870000000008</v>
      </c>
      <c r="O6" s="40">
        <f t="shared" si="0"/>
        <v>-304.77407999999997</v>
      </c>
      <c r="P6" s="40">
        <f t="shared" si="0"/>
        <v>374838</v>
      </c>
      <c r="Q6" s="42">
        <f t="shared" si="0"/>
        <v>3748.3800000000006</v>
      </c>
      <c r="R6" s="40">
        <f t="shared" si="0"/>
        <v>1874.1900000000003</v>
      </c>
      <c r="S6" s="40">
        <f t="shared" si="0"/>
        <v>-562.25700000000006</v>
      </c>
      <c r="T6" s="40">
        <f t="shared" si="0"/>
        <v>765574</v>
      </c>
      <c r="U6" s="42">
        <f t="shared" si="0"/>
        <v>8958.2000000000007</v>
      </c>
      <c r="V6" s="40">
        <f t="shared" si="0"/>
        <v>15549.950000000004</v>
      </c>
      <c r="W6" s="40">
        <f t="shared" si="0"/>
        <v>-10112.371779999998</v>
      </c>
      <c r="X6" s="40">
        <f t="shared" si="0"/>
        <v>5437.5782200000012</v>
      </c>
      <c r="Z6" s="41">
        <f t="shared" ref="Z6:AP6" si="1">SUM(Z7:Z29)</f>
        <v>3</v>
      </c>
      <c r="AA6" s="40">
        <f t="shared" si="1"/>
        <v>75</v>
      </c>
      <c r="AB6" s="40">
        <f t="shared" si="1"/>
        <v>-75</v>
      </c>
      <c r="AC6" s="41">
        <f t="shared" si="1"/>
        <v>4</v>
      </c>
      <c r="AD6" s="40">
        <f t="shared" si="1"/>
        <v>100</v>
      </c>
      <c r="AE6" s="40">
        <f t="shared" si="1"/>
        <v>-80</v>
      </c>
      <c r="AF6" s="41">
        <f t="shared" si="1"/>
        <v>330</v>
      </c>
      <c r="AG6" s="40">
        <f t="shared" si="1"/>
        <v>165</v>
      </c>
      <c r="AH6" s="40">
        <f t="shared" si="1"/>
        <v>-99.000000000000028</v>
      </c>
      <c r="AI6" s="41">
        <f t="shared" si="1"/>
        <v>5730.8020000000006</v>
      </c>
      <c r="AJ6" s="40">
        <f t="shared" si="1"/>
        <v>-573.08019999999999</v>
      </c>
      <c r="AK6" s="40">
        <f t="shared" si="1"/>
        <v>-1562.944</v>
      </c>
      <c r="AL6" s="40">
        <f t="shared" si="1"/>
        <v>-500</v>
      </c>
      <c r="AM6" s="40">
        <f t="shared" si="1"/>
        <v>-100</v>
      </c>
      <c r="AN6" s="40">
        <f t="shared" si="1"/>
        <v>-5</v>
      </c>
      <c r="AO6" s="40">
        <f t="shared" si="1"/>
        <v>15889.950000000004</v>
      </c>
      <c r="AP6" s="40">
        <f t="shared" si="1"/>
        <v>-13107.395979999999</v>
      </c>
    </row>
    <row r="7" spans="1:42" ht="4.7" customHeight="1" x14ac:dyDescent="0.25"/>
    <row r="8" spans="1:42" x14ac:dyDescent="0.25">
      <c r="A8" s="43">
        <f ca="1">YEAR(NOW())</f>
        <v>2019</v>
      </c>
      <c r="B8" s="43">
        <f ca="1">MONTH(NOW())</f>
        <v>2</v>
      </c>
      <c r="C8" s="43">
        <v>25562</v>
      </c>
      <c r="D8" t="s">
        <v>61</v>
      </c>
      <c r="E8" s="43">
        <v>25562</v>
      </c>
      <c r="F8" t="s">
        <v>61</v>
      </c>
      <c r="G8" s="24">
        <v>0</v>
      </c>
      <c r="H8" s="25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45">
        <v>0</v>
      </c>
      <c r="R8" s="24">
        <v>0</v>
      </c>
      <c r="S8" s="24">
        <v>0</v>
      </c>
      <c r="T8" s="24">
        <v>0</v>
      </c>
      <c r="U8" s="45">
        <v>0</v>
      </c>
      <c r="V8" s="24">
        <v>0</v>
      </c>
      <c r="W8" s="24">
        <v>0</v>
      </c>
      <c r="X8" s="1">
        <v>0</v>
      </c>
      <c r="Z8" s="23">
        <v>0</v>
      </c>
      <c r="AA8" s="1">
        <v>0</v>
      </c>
      <c r="AB8" s="1">
        <v>0</v>
      </c>
      <c r="AC8" s="23">
        <v>0</v>
      </c>
      <c r="AD8" s="1">
        <v>0</v>
      </c>
      <c r="AE8" s="1">
        <v>0</v>
      </c>
      <c r="AF8" s="23">
        <v>0</v>
      </c>
      <c r="AG8" s="1">
        <v>0</v>
      </c>
      <c r="AH8" s="1">
        <v>0</v>
      </c>
      <c r="AI8" s="23">
        <v>0</v>
      </c>
      <c r="AJ8" s="1">
        <v>0</v>
      </c>
      <c r="AK8" s="1">
        <v>0</v>
      </c>
      <c r="AL8" s="1">
        <v>-500</v>
      </c>
      <c r="AM8" s="1">
        <v>0</v>
      </c>
      <c r="AN8" s="1">
        <v>0</v>
      </c>
      <c r="AO8" s="1">
        <v>0</v>
      </c>
      <c r="AP8" s="24">
        <v>-500</v>
      </c>
    </row>
    <row r="9" spans="1:42" x14ac:dyDescent="0.25">
      <c r="A9" s="43">
        <f t="shared" ref="A9:A28" ca="1" si="2">YEAR(NOW())</f>
        <v>2019</v>
      </c>
      <c r="B9" s="43">
        <f t="shared" ref="B9:B28" ca="1" si="3">MONTH(NOW())</f>
        <v>2</v>
      </c>
      <c r="C9" s="43">
        <v>25562</v>
      </c>
      <c r="D9" t="s">
        <v>61</v>
      </c>
      <c r="E9" s="44">
        <v>39657504</v>
      </c>
      <c r="F9" t="s">
        <v>62</v>
      </c>
      <c r="G9" s="24">
        <v>21148</v>
      </c>
      <c r="H9" s="25">
        <v>281.97000000000003</v>
      </c>
      <c r="I9" s="24">
        <v>740.18000000000006</v>
      </c>
      <c r="J9" s="24">
        <v>0</v>
      </c>
      <c r="K9" s="24">
        <v>-465.25599999999997</v>
      </c>
      <c r="L9" s="24">
        <v>-15</v>
      </c>
      <c r="M9" s="24">
        <v>0</v>
      </c>
      <c r="N9" s="24">
        <v>-25.377600000000001</v>
      </c>
      <c r="O9" s="24">
        <v>-16.495439999999999</v>
      </c>
      <c r="P9" s="24">
        <v>13678</v>
      </c>
      <c r="Q9" s="45">
        <v>136.78</v>
      </c>
      <c r="R9" s="24">
        <v>68.39</v>
      </c>
      <c r="S9" s="24">
        <v>-20.516999999999999</v>
      </c>
      <c r="T9" s="24">
        <v>34826</v>
      </c>
      <c r="U9" s="54">
        <v>418.75</v>
      </c>
      <c r="V9" s="24">
        <v>808.57</v>
      </c>
      <c r="W9" s="24">
        <v>-542.64604000000008</v>
      </c>
      <c r="X9" s="1">
        <v>265.92395999999997</v>
      </c>
      <c r="Z9" s="23">
        <v>0</v>
      </c>
      <c r="AA9" s="1">
        <v>0</v>
      </c>
      <c r="AB9" s="1">
        <v>0</v>
      </c>
      <c r="AC9" s="23">
        <v>0</v>
      </c>
      <c r="AD9" s="1">
        <v>0</v>
      </c>
      <c r="AE9" s="1">
        <v>0</v>
      </c>
      <c r="AF9" s="23">
        <v>4</v>
      </c>
      <c r="AG9" s="1">
        <v>2</v>
      </c>
      <c r="AH9" s="1">
        <v>-1.2</v>
      </c>
      <c r="AI9" s="23">
        <v>310.16700000000003</v>
      </c>
      <c r="AJ9" s="1">
        <v>-31.016700000000004</v>
      </c>
      <c r="AK9" s="1">
        <v>-84.591999999999999</v>
      </c>
      <c r="AL9" s="1">
        <v>0</v>
      </c>
      <c r="AM9" s="1">
        <v>-5</v>
      </c>
      <c r="AN9" s="1">
        <v>0</v>
      </c>
      <c r="AO9" s="1">
        <v>810.57</v>
      </c>
      <c r="AP9" s="24">
        <v>-664.45474000000013</v>
      </c>
    </row>
    <row r="10" spans="1:42" x14ac:dyDescent="0.25">
      <c r="A10" s="43">
        <f t="shared" ca="1" si="2"/>
        <v>2019</v>
      </c>
      <c r="B10" s="43">
        <f t="shared" ca="1" si="3"/>
        <v>2</v>
      </c>
      <c r="C10" s="43">
        <v>25562</v>
      </c>
      <c r="D10" t="s">
        <v>61</v>
      </c>
      <c r="E10" s="44">
        <v>38373456</v>
      </c>
      <c r="F10" t="s">
        <v>63</v>
      </c>
      <c r="G10" s="24">
        <v>29144</v>
      </c>
      <c r="H10" s="25">
        <v>388.59</v>
      </c>
      <c r="I10" s="24">
        <v>1020.0400000000001</v>
      </c>
      <c r="J10" s="24">
        <v>0</v>
      </c>
      <c r="K10" s="24">
        <v>-641.16800000000001</v>
      </c>
      <c r="L10" s="24">
        <v>-15</v>
      </c>
      <c r="M10" s="24">
        <v>0</v>
      </c>
      <c r="N10" s="24">
        <v>-37.8872</v>
      </c>
      <c r="O10" s="24">
        <v>-22.732319999999998</v>
      </c>
      <c r="P10" s="24">
        <v>20762</v>
      </c>
      <c r="Q10" s="45">
        <v>207.62</v>
      </c>
      <c r="R10" s="24">
        <v>103.81</v>
      </c>
      <c r="S10" s="24">
        <v>-31.143000000000001</v>
      </c>
      <c r="T10" s="24">
        <v>49906</v>
      </c>
      <c r="U10" s="54">
        <v>596.21</v>
      </c>
      <c r="V10" s="24">
        <v>1123.8500000000001</v>
      </c>
      <c r="W10" s="24">
        <v>-747.93052</v>
      </c>
      <c r="X10" s="1">
        <v>375.91948000000014</v>
      </c>
      <c r="Z10" s="23">
        <v>0</v>
      </c>
      <c r="AA10" s="1">
        <v>0</v>
      </c>
      <c r="AB10" s="1">
        <v>0</v>
      </c>
      <c r="AC10" s="23">
        <v>0</v>
      </c>
      <c r="AD10" s="1">
        <v>0</v>
      </c>
      <c r="AE10" s="1">
        <v>0</v>
      </c>
      <c r="AF10" s="23">
        <v>12</v>
      </c>
      <c r="AG10" s="1">
        <v>6</v>
      </c>
      <c r="AH10" s="1">
        <v>-3.5999999999999996</v>
      </c>
      <c r="AI10" s="23">
        <v>427.44900000000001</v>
      </c>
      <c r="AJ10" s="1">
        <v>-42.744900000000001</v>
      </c>
      <c r="AK10" s="1">
        <v>-116.57600000000001</v>
      </c>
      <c r="AL10" s="1">
        <v>0</v>
      </c>
      <c r="AM10" s="1">
        <v>-5</v>
      </c>
      <c r="AN10" s="1">
        <v>0</v>
      </c>
      <c r="AO10" s="1">
        <v>1129.8500000000001</v>
      </c>
      <c r="AP10" s="24">
        <v>-915.85142000000008</v>
      </c>
    </row>
    <row r="11" spans="1:42" x14ac:dyDescent="0.25">
      <c r="A11" s="43">
        <f t="shared" ca="1" si="2"/>
        <v>2019</v>
      </c>
      <c r="B11" s="43">
        <f t="shared" ca="1" si="3"/>
        <v>2</v>
      </c>
      <c r="C11" s="43">
        <v>25562</v>
      </c>
      <c r="D11" t="s">
        <v>61</v>
      </c>
      <c r="E11" s="44">
        <v>36770768</v>
      </c>
      <c r="F11" t="s">
        <v>64</v>
      </c>
      <c r="G11" s="24">
        <v>20586</v>
      </c>
      <c r="H11" s="25">
        <v>274.48</v>
      </c>
      <c r="I11" s="24">
        <v>720.5100000000001</v>
      </c>
      <c r="J11" s="24">
        <v>0</v>
      </c>
      <c r="K11" s="24">
        <v>-452.892</v>
      </c>
      <c r="L11" s="24">
        <v>-15</v>
      </c>
      <c r="M11" s="24">
        <v>0</v>
      </c>
      <c r="N11" s="24">
        <v>-22.644600000000001</v>
      </c>
      <c r="O11" s="24">
        <v>-16.057079999999999</v>
      </c>
      <c r="P11" s="24">
        <v>25003</v>
      </c>
      <c r="Q11" s="45">
        <v>250.03</v>
      </c>
      <c r="R11" s="24">
        <v>125.015</v>
      </c>
      <c r="S11" s="24">
        <v>-37.5045</v>
      </c>
      <c r="T11" s="24">
        <v>45589</v>
      </c>
      <c r="U11" s="54">
        <v>524.51</v>
      </c>
      <c r="V11" s="24">
        <v>845.52500000000009</v>
      </c>
      <c r="W11" s="24">
        <v>-544.09817999999996</v>
      </c>
      <c r="X11" s="1">
        <v>301.42682000000013</v>
      </c>
      <c r="Z11" s="23">
        <v>0</v>
      </c>
      <c r="AA11" s="1">
        <v>0</v>
      </c>
      <c r="AB11" s="1">
        <v>0</v>
      </c>
      <c r="AC11" s="23">
        <v>0</v>
      </c>
      <c r="AD11" s="1">
        <v>0</v>
      </c>
      <c r="AE11" s="1">
        <v>0</v>
      </c>
      <c r="AF11" s="23">
        <v>17</v>
      </c>
      <c r="AG11" s="1">
        <v>8.5</v>
      </c>
      <c r="AH11" s="1">
        <v>-5.0999999999999996</v>
      </c>
      <c r="AI11" s="23">
        <v>301.92800000000005</v>
      </c>
      <c r="AJ11" s="1">
        <v>-30.192800000000005</v>
      </c>
      <c r="AK11" s="1">
        <v>-82.344000000000008</v>
      </c>
      <c r="AL11" s="1">
        <v>0</v>
      </c>
      <c r="AM11" s="1">
        <v>-5</v>
      </c>
      <c r="AN11" s="1">
        <v>0</v>
      </c>
      <c r="AO11" s="1">
        <v>854.02500000000009</v>
      </c>
      <c r="AP11" s="24">
        <v>-666.73498000000006</v>
      </c>
    </row>
    <row r="12" spans="1:42" x14ac:dyDescent="0.25">
      <c r="A12" s="43">
        <f t="shared" ca="1" si="2"/>
        <v>2019</v>
      </c>
      <c r="B12" s="43">
        <f t="shared" ca="1" si="3"/>
        <v>2</v>
      </c>
      <c r="C12" s="43">
        <v>25562</v>
      </c>
      <c r="D12" t="s">
        <v>61</v>
      </c>
      <c r="E12" s="44">
        <v>34055671</v>
      </c>
      <c r="F12" t="s">
        <v>65</v>
      </c>
      <c r="G12" s="24">
        <v>27812</v>
      </c>
      <c r="H12" s="25">
        <v>370.83</v>
      </c>
      <c r="I12" s="24">
        <v>973.42000000000007</v>
      </c>
      <c r="J12" s="24">
        <v>0</v>
      </c>
      <c r="K12" s="24">
        <v>-611.86399999999992</v>
      </c>
      <c r="L12" s="24">
        <v>-15</v>
      </c>
      <c r="M12" s="24">
        <v>0</v>
      </c>
      <c r="N12" s="24">
        <v>-13.906000000000001</v>
      </c>
      <c r="O12" s="24">
        <v>-21.693359999999998</v>
      </c>
      <c r="P12" s="24">
        <v>17796</v>
      </c>
      <c r="Q12" s="45">
        <v>177.96</v>
      </c>
      <c r="R12" s="24">
        <v>88.98</v>
      </c>
      <c r="S12" s="24">
        <v>-26.693999999999999</v>
      </c>
      <c r="T12" s="24">
        <v>45608</v>
      </c>
      <c r="U12" s="54">
        <v>548.79</v>
      </c>
      <c r="V12" s="24">
        <v>1062.4000000000001</v>
      </c>
      <c r="W12" s="24">
        <v>-689.15735999999981</v>
      </c>
      <c r="X12" s="1">
        <v>373.24264000000028</v>
      </c>
      <c r="Z12" s="23">
        <v>2</v>
      </c>
      <c r="AA12" s="1">
        <v>50</v>
      </c>
      <c r="AB12" s="1">
        <v>-50</v>
      </c>
      <c r="AC12" s="23">
        <v>0</v>
      </c>
      <c r="AD12" s="1">
        <v>0</v>
      </c>
      <c r="AE12" s="1">
        <v>0</v>
      </c>
      <c r="AF12" s="23">
        <v>1</v>
      </c>
      <c r="AG12" s="1">
        <v>0.5</v>
      </c>
      <c r="AH12" s="1">
        <v>-0.3</v>
      </c>
      <c r="AI12" s="23">
        <v>407.91300000000001</v>
      </c>
      <c r="AJ12" s="1">
        <v>-40.791300000000007</v>
      </c>
      <c r="AK12" s="1">
        <v>-111.248</v>
      </c>
      <c r="AL12" s="1">
        <v>0</v>
      </c>
      <c r="AM12" s="1">
        <v>-5</v>
      </c>
      <c r="AN12" s="1">
        <v>0</v>
      </c>
      <c r="AO12" s="1">
        <v>1112.9000000000001</v>
      </c>
      <c r="AP12" s="24">
        <v>-896.49665999999979</v>
      </c>
    </row>
    <row r="13" spans="1:42" x14ac:dyDescent="0.25">
      <c r="A13" s="43">
        <f t="shared" ca="1" si="2"/>
        <v>2019</v>
      </c>
      <c r="B13" s="43">
        <f t="shared" ca="1" si="3"/>
        <v>2</v>
      </c>
      <c r="C13" s="43">
        <v>25562</v>
      </c>
      <c r="D13" t="s">
        <v>61</v>
      </c>
      <c r="E13" s="44">
        <v>31309702</v>
      </c>
      <c r="F13" t="s">
        <v>66</v>
      </c>
      <c r="G13" s="24">
        <v>5411</v>
      </c>
      <c r="H13" s="25">
        <v>72.150000000000006</v>
      </c>
      <c r="I13" s="24">
        <v>189.38500000000002</v>
      </c>
      <c r="J13" s="24">
        <v>0</v>
      </c>
      <c r="K13" s="24">
        <v>-119.04199999999999</v>
      </c>
      <c r="L13" s="24">
        <v>-7</v>
      </c>
      <c r="M13" s="24">
        <v>0</v>
      </c>
      <c r="N13" s="24">
        <v>-6.4931999999999999</v>
      </c>
      <c r="O13" s="24">
        <v>-4.22058</v>
      </c>
      <c r="P13" s="24">
        <v>19469</v>
      </c>
      <c r="Q13" s="45">
        <v>194.69</v>
      </c>
      <c r="R13" s="24">
        <v>97.344999999999999</v>
      </c>
      <c r="S13" s="24">
        <v>-29.203499999999998</v>
      </c>
      <c r="T13" s="24">
        <v>24880</v>
      </c>
      <c r="U13" s="54">
        <v>266.84000000000003</v>
      </c>
      <c r="V13" s="24">
        <v>286.73</v>
      </c>
      <c r="W13" s="24">
        <v>-165.95927999999998</v>
      </c>
      <c r="X13" s="1">
        <v>120.77072000000004</v>
      </c>
      <c r="Z13" s="23">
        <v>0</v>
      </c>
      <c r="AA13" s="1">
        <v>0</v>
      </c>
      <c r="AB13" s="1">
        <v>0</v>
      </c>
      <c r="AC13" s="23">
        <v>0</v>
      </c>
      <c r="AD13" s="1">
        <v>0</v>
      </c>
      <c r="AE13" s="1">
        <v>0</v>
      </c>
      <c r="AF13" s="23">
        <v>1</v>
      </c>
      <c r="AG13" s="1">
        <v>0.5</v>
      </c>
      <c r="AH13" s="1">
        <v>-0.3</v>
      </c>
      <c r="AI13" s="23">
        <v>79.365000000000009</v>
      </c>
      <c r="AJ13" s="1">
        <v>-7.9365000000000014</v>
      </c>
      <c r="AK13" s="1">
        <v>-21.644000000000002</v>
      </c>
      <c r="AL13" s="1">
        <v>0</v>
      </c>
      <c r="AM13" s="1">
        <v>-5</v>
      </c>
      <c r="AN13" s="1">
        <v>0</v>
      </c>
      <c r="AO13" s="1">
        <v>287.23</v>
      </c>
      <c r="AP13" s="24">
        <v>-200.83977999999999</v>
      </c>
    </row>
    <row r="14" spans="1:42" x14ac:dyDescent="0.25">
      <c r="A14" s="43">
        <f t="shared" ca="1" si="2"/>
        <v>2019</v>
      </c>
      <c r="B14" s="43">
        <f t="shared" ca="1" si="3"/>
        <v>2</v>
      </c>
      <c r="C14" s="43">
        <v>25562</v>
      </c>
      <c r="D14" t="s">
        <v>61</v>
      </c>
      <c r="E14" s="44">
        <v>31591747</v>
      </c>
      <c r="F14" t="s">
        <v>67</v>
      </c>
      <c r="G14" s="24">
        <v>8411</v>
      </c>
      <c r="H14" s="25">
        <v>112.15</v>
      </c>
      <c r="I14" s="24">
        <v>294.38500000000005</v>
      </c>
      <c r="J14" s="24">
        <v>0</v>
      </c>
      <c r="K14" s="24">
        <v>-185.042</v>
      </c>
      <c r="L14" s="24">
        <v>-7</v>
      </c>
      <c r="M14" s="24">
        <v>0</v>
      </c>
      <c r="N14" s="24">
        <v>-7.5698999999999996</v>
      </c>
      <c r="O14" s="24">
        <v>-6.560579999999999</v>
      </c>
      <c r="P14" s="24">
        <v>20094</v>
      </c>
      <c r="Q14" s="45">
        <v>200.94</v>
      </c>
      <c r="R14" s="24">
        <v>100.47</v>
      </c>
      <c r="S14" s="24">
        <v>-30.140999999999998</v>
      </c>
      <c r="T14" s="24">
        <v>28505</v>
      </c>
      <c r="U14" s="54">
        <v>313.09000000000003</v>
      </c>
      <c r="V14" s="24">
        <v>394.85500000000002</v>
      </c>
      <c r="W14" s="24">
        <v>-236.31347999999997</v>
      </c>
      <c r="X14" s="1">
        <v>158.54152000000005</v>
      </c>
      <c r="Z14" s="23">
        <v>0</v>
      </c>
      <c r="AA14" s="1">
        <v>0</v>
      </c>
      <c r="AB14" s="1">
        <v>0</v>
      </c>
      <c r="AC14" s="23">
        <v>4</v>
      </c>
      <c r="AD14" s="1">
        <v>100</v>
      </c>
      <c r="AE14" s="1">
        <v>-80</v>
      </c>
      <c r="AF14" s="23">
        <v>27</v>
      </c>
      <c r="AG14" s="1">
        <v>13.5</v>
      </c>
      <c r="AH14" s="1">
        <v>-8.1</v>
      </c>
      <c r="AI14" s="23">
        <v>123.36500000000002</v>
      </c>
      <c r="AJ14" s="1">
        <v>-12.336500000000003</v>
      </c>
      <c r="AK14" s="1">
        <v>-33.643999999999998</v>
      </c>
      <c r="AL14" s="1">
        <v>0</v>
      </c>
      <c r="AM14" s="1">
        <v>-5</v>
      </c>
      <c r="AN14" s="1">
        <v>0</v>
      </c>
      <c r="AO14" s="1">
        <v>508.35500000000002</v>
      </c>
      <c r="AP14" s="24">
        <v>-375.39398</v>
      </c>
    </row>
    <row r="15" spans="1:42" x14ac:dyDescent="0.25">
      <c r="A15" s="43">
        <f t="shared" ca="1" si="2"/>
        <v>2019</v>
      </c>
      <c r="B15" s="43">
        <f t="shared" ca="1" si="3"/>
        <v>2</v>
      </c>
      <c r="C15" s="43">
        <v>25562</v>
      </c>
      <c r="D15" t="s">
        <v>61</v>
      </c>
      <c r="E15" s="44">
        <v>39476252</v>
      </c>
      <c r="F15" t="s">
        <v>68</v>
      </c>
      <c r="G15" s="24">
        <v>22381</v>
      </c>
      <c r="H15" s="25">
        <v>298.41000000000003</v>
      </c>
      <c r="I15" s="24">
        <v>783.33500000000004</v>
      </c>
      <c r="J15" s="24">
        <v>0</v>
      </c>
      <c r="K15" s="24">
        <v>-492.38199999999995</v>
      </c>
      <c r="L15" s="24">
        <v>-15</v>
      </c>
      <c r="M15" s="24">
        <v>0</v>
      </c>
      <c r="N15" s="24">
        <v>-22.381</v>
      </c>
      <c r="O15" s="24">
        <v>-17.457180000000001</v>
      </c>
      <c r="P15" s="24">
        <v>20536</v>
      </c>
      <c r="Q15" s="45">
        <v>205.36</v>
      </c>
      <c r="R15" s="24">
        <v>102.68</v>
      </c>
      <c r="S15" s="24">
        <v>-30.804000000000002</v>
      </c>
      <c r="T15" s="24">
        <v>42917</v>
      </c>
      <c r="U15" s="54">
        <v>503.77000000000004</v>
      </c>
      <c r="V15" s="24">
        <v>886.0150000000001</v>
      </c>
      <c r="W15" s="24">
        <v>-578.02417999999989</v>
      </c>
      <c r="X15" s="1">
        <v>307.99082000000021</v>
      </c>
      <c r="Z15" s="23">
        <v>0</v>
      </c>
      <c r="AA15" s="1">
        <v>0</v>
      </c>
      <c r="AB15" s="1">
        <v>0</v>
      </c>
      <c r="AC15" s="23">
        <v>0</v>
      </c>
      <c r="AD15" s="1">
        <v>0</v>
      </c>
      <c r="AE15" s="1">
        <v>0</v>
      </c>
      <c r="AF15" s="23">
        <v>18</v>
      </c>
      <c r="AG15" s="1">
        <v>9</v>
      </c>
      <c r="AH15" s="1">
        <v>-5.3999999999999995</v>
      </c>
      <c r="AI15" s="23">
        <v>328.25100000000003</v>
      </c>
      <c r="AJ15" s="1">
        <v>-32.825100000000006</v>
      </c>
      <c r="AK15" s="1">
        <v>-89.524000000000001</v>
      </c>
      <c r="AL15" s="1">
        <v>0</v>
      </c>
      <c r="AM15" s="1">
        <v>-5</v>
      </c>
      <c r="AN15" s="1">
        <v>0</v>
      </c>
      <c r="AO15" s="1">
        <v>895.0150000000001</v>
      </c>
      <c r="AP15" s="24">
        <v>-710.77327999999989</v>
      </c>
    </row>
    <row r="16" spans="1:42" x14ac:dyDescent="0.25">
      <c r="A16" s="43">
        <f t="shared" ca="1" si="2"/>
        <v>2019</v>
      </c>
      <c r="B16" s="43">
        <f t="shared" ca="1" si="3"/>
        <v>2</v>
      </c>
      <c r="C16" s="43">
        <v>25562</v>
      </c>
      <c r="D16" t="s">
        <v>61</v>
      </c>
      <c r="E16" s="44">
        <v>35573476</v>
      </c>
      <c r="F16" t="s">
        <v>69</v>
      </c>
      <c r="G16" s="24">
        <v>14445</v>
      </c>
      <c r="H16" s="25">
        <v>192.6</v>
      </c>
      <c r="I16" s="24">
        <v>505.57500000000005</v>
      </c>
      <c r="J16" s="24">
        <v>0</v>
      </c>
      <c r="K16" s="24">
        <v>-317.78999999999996</v>
      </c>
      <c r="L16" s="24">
        <v>-9</v>
      </c>
      <c r="M16" s="24">
        <v>0</v>
      </c>
      <c r="N16" s="24">
        <v>-18.778500000000001</v>
      </c>
      <c r="O16" s="24">
        <v>-11.267099999999999</v>
      </c>
      <c r="P16" s="24">
        <v>25286</v>
      </c>
      <c r="Q16" s="45">
        <v>252.86</v>
      </c>
      <c r="R16" s="24">
        <v>126.43</v>
      </c>
      <c r="S16" s="24">
        <v>-37.929000000000002</v>
      </c>
      <c r="T16" s="24">
        <v>39731</v>
      </c>
      <c r="U16" s="54">
        <v>445.46000000000004</v>
      </c>
      <c r="V16" s="24">
        <v>632.00500000000011</v>
      </c>
      <c r="W16" s="24">
        <v>-394.76459999999997</v>
      </c>
      <c r="X16" s="1">
        <v>237.24040000000014</v>
      </c>
      <c r="Z16" s="23">
        <v>0</v>
      </c>
      <c r="AA16" s="1">
        <v>0</v>
      </c>
      <c r="AB16" s="1">
        <v>0</v>
      </c>
      <c r="AC16" s="23">
        <v>0</v>
      </c>
      <c r="AD16" s="1">
        <v>0</v>
      </c>
      <c r="AE16" s="1">
        <v>0</v>
      </c>
      <c r="AF16" s="23">
        <v>28</v>
      </c>
      <c r="AG16" s="1">
        <v>14</v>
      </c>
      <c r="AH16" s="1">
        <v>-8.4</v>
      </c>
      <c r="AI16" s="23">
        <v>211.86</v>
      </c>
      <c r="AJ16" s="1">
        <v>-21.186000000000003</v>
      </c>
      <c r="AK16" s="1">
        <v>-57.78</v>
      </c>
      <c r="AL16" s="1">
        <v>0</v>
      </c>
      <c r="AM16" s="1">
        <v>-5</v>
      </c>
      <c r="AN16" s="1">
        <v>0</v>
      </c>
      <c r="AO16" s="1">
        <v>646.00500000000011</v>
      </c>
      <c r="AP16" s="24">
        <v>-487.13059999999996</v>
      </c>
    </row>
    <row r="17" spans="1:42" x14ac:dyDescent="0.25">
      <c r="A17" s="43">
        <f t="shared" ca="1" si="2"/>
        <v>2019</v>
      </c>
      <c r="B17" s="43">
        <f t="shared" ca="1" si="3"/>
        <v>2</v>
      </c>
      <c r="C17" s="43">
        <v>25562</v>
      </c>
      <c r="D17" t="s">
        <v>61</v>
      </c>
      <c r="E17" s="44">
        <v>37121620</v>
      </c>
      <c r="F17" t="s">
        <v>70</v>
      </c>
      <c r="G17" s="24">
        <v>11392</v>
      </c>
      <c r="H17" s="25">
        <v>151.88999999999999</v>
      </c>
      <c r="I17" s="24">
        <v>398.72</v>
      </c>
      <c r="J17" s="24">
        <v>0</v>
      </c>
      <c r="K17" s="24">
        <v>-250.624</v>
      </c>
      <c r="L17" s="24">
        <v>-9</v>
      </c>
      <c r="M17" s="24">
        <v>0</v>
      </c>
      <c r="N17" s="24">
        <v>-5.6959999999999997</v>
      </c>
      <c r="O17" s="24">
        <v>-8.8857599999999994</v>
      </c>
      <c r="P17" s="24">
        <v>6191</v>
      </c>
      <c r="Q17" s="45">
        <v>61.91</v>
      </c>
      <c r="R17" s="24">
        <v>30.954999999999998</v>
      </c>
      <c r="S17" s="24">
        <v>-9.2864999999999984</v>
      </c>
      <c r="T17" s="24">
        <v>17583</v>
      </c>
      <c r="U17" s="54">
        <v>213.79999999999998</v>
      </c>
      <c r="V17" s="24">
        <v>429.67500000000001</v>
      </c>
      <c r="W17" s="24">
        <v>-283.49226000000004</v>
      </c>
      <c r="X17" s="1">
        <v>146.18273999999997</v>
      </c>
      <c r="Z17" s="23">
        <v>1</v>
      </c>
      <c r="AA17" s="1">
        <v>25</v>
      </c>
      <c r="AB17" s="1">
        <v>-25</v>
      </c>
      <c r="AC17" s="23">
        <v>0</v>
      </c>
      <c r="AD17" s="1">
        <v>0</v>
      </c>
      <c r="AE17" s="1">
        <v>0</v>
      </c>
      <c r="AF17" s="23">
        <v>22</v>
      </c>
      <c r="AG17" s="1">
        <v>11</v>
      </c>
      <c r="AH17" s="1">
        <v>-6.6</v>
      </c>
      <c r="AI17" s="23">
        <v>167.07900000000001</v>
      </c>
      <c r="AJ17" s="1">
        <v>-16.707900000000002</v>
      </c>
      <c r="AK17" s="1">
        <v>-45.567999999999998</v>
      </c>
      <c r="AL17" s="1">
        <v>0</v>
      </c>
      <c r="AM17" s="1">
        <v>-5</v>
      </c>
      <c r="AN17" s="1">
        <v>0</v>
      </c>
      <c r="AO17" s="1">
        <v>465.67500000000001</v>
      </c>
      <c r="AP17" s="24">
        <v>-382.36816000000005</v>
      </c>
    </row>
    <row r="18" spans="1:42" x14ac:dyDescent="0.25">
      <c r="A18" s="43">
        <f t="shared" ca="1" si="2"/>
        <v>2019</v>
      </c>
      <c r="B18" s="43">
        <f t="shared" ca="1" si="3"/>
        <v>2</v>
      </c>
      <c r="C18" s="43">
        <v>25562</v>
      </c>
      <c r="D18" t="s">
        <v>61</v>
      </c>
      <c r="E18" s="44">
        <v>39127188</v>
      </c>
      <c r="F18" t="s">
        <v>71</v>
      </c>
      <c r="G18" s="24">
        <v>19422</v>
      </c>
      <c r="H18" s="25">
        <v>258.95999999999998</v>
      </c>
      <c r="I18" s="24">
        <v>679.7700000000001</v>
      </c>
      <c r="J18" s="24">
        <v>0</v>
      </c>
      <c r="K18" s="24">
        <v>-427.28399999999999</v>
      </c>
      <c r="L18" s="24">
        <v>-9</v>
      </c>
      <c r="M18" s="24">
        <v>0</v>
      </c>
      <c r="N18" s="24">
        <v>-17.479800000000001</v>
      </c>
      <c r="O18" s="24">
        <v>-15.149159999999998</v>
      </c>
      <c r="P18" s="24">
        <v>26659</v>
      </c>
      <c r="Q18" s="45">
        <v>266.58999999999997</v>
      </c>
      <c r="R18" s="24">
        <v>133.29499999999999</v>
      </c>
      <c r="S18" s="24">
        <v>-39.988499999999995</v>
      </c>
      <c r="T18" s="24">
        <v>46081</v>
      </c>
      <c r="U18" s="54">
        <v>525.54999999999995</v>
      </c>
      <c r="V18" s="24">
        <v>813.06500000000005</v>
      </c>
      <c r="W18" s="24">
        <v>-508.90145999999999</v>
      </c>
      <c r="X18" s="1">
        <v>304.16354000000007</v>
      </c>
      <c r="Z18" s="23">
        <v>0</v>
      </c>
      <c r="AA18" s="1">
        <v>0</v>
      </c>
      <c r="AB18" s="1">
        <v>0</v>
      </c>
      <c r="AC18" s="23">
        <v>0</v>
      </c>
      <c r="AD18" s="1">
        <v>0</v>
      </c>
      <c r="AE18" s="1">
        <v>0</v>
      </c>
      <c r="AF18" s="23">
        <v>21</v>
      </c>
      <c r="AG18" s="1">
        <v>10.5</v>
      </c>
      <c r="AH18" s="1">
        <v>-6.3</v>
      </c>
      <c r="AI18" s="23">
        <v>284.85599999999999</v>
      </c>
      <c r="AJ18" s="1">
        <v>-28.485600000000002</v>
      </c>
      <c r="AK18" s="1">
        <v>-77.688000000000002</v>
      </c>
      <c r="AL18" s="1">
        <v>0</v>
      </c>
      <c r="AM18" s="1">
        <v>-5</v>
      </c>
      <c r="AN18" s="1">
        <v>0</v>
      </c>
      <c r="AO18" s="1">
        <v>823.56500000000005</v>
      </c>
      <c r="AP18" s="24">
        <v>-626.37505999999996</v>
      </c>
    </row>
    <row r="19" spans="1:42" x14ac:dyDescent="0.25">
      <c r="A19" s="43">
        <f t="shared" ca="1" si="2"/>
        <v>2019</v>
      </c>
      <c r="B19" s="43">
        <f t="shared" ca="1" si="3"/>
        <v>2</v>
      </c>
      <c r="C19" s="43">
        <v>25562</v>
      </c>
      <c r="D19" t="s">
        <v>61</v>
      </c>
      <c r="E19" s="44">
        <v>32907141</v>
      </c>
      <c r="F19" t="s">
        <v>72</v>
      </c>
      <c r="G19" s="24">
        <v>29854</v>
      </c>
      <c r="H19" s="25">
        <v>398.05</v>
      </c>
      <c r="I19" s="24">
        <v>1044.8900000000001</v>
      </c>
      <c r="J19" s="24">
        <v>0</v>
      </c>
      <c r="K19" s="24">
        <v>-656.78800000000001</v>
      </c>
      <c r="L19" s="24">
        <v>-15</v>
      </c>
      <c r="M19" s="24">
        <v>0</v>
      </c>
      <c r="N19" s="24">
        <v>-38.810200000000002</v>
      </c>
      <c r="O19" s="24">
        <v>-23.286119999999997</v>
      </c>
      <c r="P19" s="24">
        <v>13311</v>
      </c>
      <c r="Q19" s="45">
        <v>133.11000000000001</v>
      </c>
      <c r="R19" s="24">
        <v>66.555000000000007</v>
      </c>
      <c r="S19" s="24">
        <v>-19.9665</v>
      </c>
      <c r="T19" s="24">
        <v>43165</v>
      </c>
      <c r="U19" s="54">
        <v>531.16000000000008</v>
      </c>
      <c r="V19" s="24">
        <v>1111.4450000000002</v>
      </c>
      <c r="W19" s="24">
        <v>-753.85082</v>
      </c>
      <c r="X19" s="1">
        <v>357.59418000000016</v>
      </c>
      <c r="Z19" s="23">
        <v>0</v>
      </c>
      <c r="AA19" s="1">
        <v>0</v>
      </c>
      <c r="AB19" s="1">
        <v>0</v>
      </c>
      <c r="AC19" s="23">
        <v>0</v>
      </c>
      <c r="AD19" s="1">
        <v>0</v>
      </c>
      <c r="AE19" s="1">
        <v>0</v>
      </c>
      <c r="AF19" s="23">
        <v>9</v>
      </c>
      <c r="AG19" s="1">
        <v>4.5</v>
      </c>
      <c r="AH19" s="1">
        <v>-2.6999999999999997</v>
      </c>
      <c r="AI19" s="23">
        <v>437.85500000000008</v>
      </c>
      <c r="AJ19" s="1">
        <v>-43.785500000000013</v>
      </c>
      <c r="AK19" s="1">
        <v>-119.416</v>
      </c>
      <c r="AL19" s="1">
        <v>0</v>
      </c>
      <c r="AM19" s="1">
        <v>-5</v>
      </c>
      <c r="AN19" s="1">
        <v>0</v>
      </c>
      <c r="AO19" s="1">
        <v>1115.9450000000002</v>
      </c>
      <c r="AP19" s="24">
        <v>-924.75232000000005</v>
      </c>
    </row>
    <row r="20" spans="1:42" x14ac:dyDescent="0.25">
      <c r="A20" s="43">
        <f t="shared" ca="1" si="2"/>
        <v>2019</v>
      </c>
      <c r="B20" s="43">
        <f t="shared" ca="1" si="3"/>
        <v>2</v>
      </c>
      <c r="C20" s="43">
        <v>25562</v>
      </c>
      <c r="D20" t="s">
        <v>61</v>
      </c>
      <c r="E20" s="44">
        <v>38193085</v>
      </c>
      <c r="F20" t="s">
        <v>73</v>
      </c>
      <c r="G20" s="24">
        <v>15226</v>
      </c>
      <c r="H20" s="25">
        <v>203.01</v>
      </c>
      <c r="I20" s="24">
        <v>532.91000000000008</v>
      </c>
      <c r="J20" s="24">
        <v>0</v>
      </c>
      <c r="K20" s="24">
        <v>-334.97199999999998</v>
      </c>
      <c r="L20" s="24">
        <v>-9</v>
      </c>
      <c r="M20" s="24">
        <v>0</v>
      </c>
      <c r="N20" s="24">
        <v>-19.793800000000001</v>
      </c>
      <c r="O20" s="24">
        <v>-11.87628</v>
      </c>
      <c r="P20" s="24">
        <v>7411</v>
      </c>
      <c r="Q20" s="45">
        <v>74.11</v>
      </c>
      <c r="R20" s="24">
        <v>37.055</v>
      </c>
      <c r="S20" s="24">
        <v>-11.1165</v>
      </c>
      <c r="T20" s="24">
        <v>22637</v>
      </c>
      <c r="U20" s="54">
        <v>277.12</v>
      </c>
      <c r="V20" s="24">
        <v>569.96500000000003</v>
      </c>
      <c r="W20" s="24">
        <v>-386.75857999999994</v>
      </c>
      <c r="X20" s="1">
        <v>183.20642000000009</v>
      </c>
      <c r="Z20" s="23">
        <v>0</v>
      </c>
      <c r="AA20" s="1">
        <v>0</v>
      </c>
      <c r="AB20" s="1">
        <v>0</v>
      </c>
      <c r="AC20" s="23">
        <v>0</v>
      </c>
      <c r="AD20" s="1">
        <v>0</v>
      </c>
      <c r="AE20" s="1">
        <v>0</v>
      </c>
      <c r="AF20" s="23">
        <v>29</v>
      </c>
      <c r="AG20" s="1">
        <v>14.5</v>
      </c>
      <c r="AH20" s="1">
        <v>-8.6999999999999993</v>
      </c>
      <c r="AI20" s="23">
        <v>223.31100000000001</v>
      </c>
      <c r="AJ20" s="1">
        <v>-22.331100000000003</v>
      </c>
      <c r="AK20" s="1">
        <v>-60.904000000000003</v>
      </c>
      <c r="AL20" s="1">
        <v>0</v>
      </c>
      <c r="AM20" s="1">
        <v>-5</v>
      </c>
      <c r="AN20" s="1">
        <v>0</v>
      </c>
      <c r="AO20" s="1">
        <v>584.46500000000003</v>
      </c>
      <c r="AP20" s="24">
        <v>-483.69367999999992</v>
      </c>
    </row>
    <row r="21" spans="1:42" x14ac:dyDescent="0.25">
      <c r="A21" s="43">
        <f t="shared" ca="1" si="2"/>
        <v>2019</v>
      </c>
      <c r="B21" s="43">
        <f t="shared" ca="1" si="3"/>
        <v>2</v>
      </c>
      <c r="C21" s="43">
        <v>25562</v>
      </c>
      <c r="D21" t="s">
        <v>61</v>
      </c>
      <c r="E21" s="44">
        <v>30507373</v>
      </c>
      <c r="F21" t="s">
        <v>74</v>
      </c>
      <c r="G21" s="24">
        <v>21989</v>
      </c>
      <c r="H21" s="25">
        <v>293.19</v>
      </c>
      <c r="I21" s="24">
        <v>769.61500000000012</v>
      </c>
      <c r="J21" s="24">
        <v>0</v>
      </c>
      <c r="K21" s="24">
        <v>-483.75799999999998</v>
      </c>
      <c r="L21" s="24">
        <v>-15</v>
      </c>
      <c r="M21" s="24">
        <v>0</v>
      </c>
      <c r="N21" s="24">
        <v>-32.983499999999999</v>
      </c>
      <c r="O21" s="24">
        <v>-17.151419999999998</v>
      </c>
      <c r="P21" s="24">
        <v>1174</v>
      </c>
      <c r="Q21" s="45">
        <v>11.74</v>
      </c>
      <c r="R21" s="24">
        <v>5.87</v>
      </c>
      <c r="S21" s="24">
        <v>-1.7609999999999999</v>
      </c>
      <c r="T21" s="24">
        <v>23163</v>
      </c>
      <c r="U21" s="54">
        <v>304.93</v>
      </c>
      <c r="V21" s="24">
        <v>775.48500000000013</v>
      </c>
      <c r="W21" s="24">
        <v>-550.65391999999997</v>
      </c>
      <c r="X21" s="1">
        <v>224.83108000000016</v>
      </c>
      <c r="Z21" s="23">
        <v>0</v>
      </c>
      <c r="AA21" s="1">
        <v>0</v>
      </c>
      <c r="AB21" s="1">
        <v>0</v>
      </c>
      <c r="AC21" s="23">
        <v>0</v>
      </c>
      <c r="AD21" s="1">
        <v>0</v>
      </c>
      <c r="AE21" s="1">
        <v>0</v>
      </c>
      <c r="AF21" s="23">
        <v>30</v>
      </c>
      <c r="AG21" s="1">
        <v>15</v>
      </c>
      <c r="AH21" s="1">
        <v>-9</v>
      </c>
      <c r="AI21" s="23">
        <v>322.50900000000001</v>
      </c>
      <c r="AJ21" s="1">
        <v>-32.250900000000001</v>
      </c>
      <c r="AK21" s="1">
        <v>-87.956000000000003</v>
      </c>
      <c r="AL21" s="1">
        <v>0</v>
      </c>
      <c r="AM21" s="1">
        <v>-5</v>
      </c>
      <c r="AN21" s="1">
        <v>0</v>
      </c>
      <c r="AO21" s="1">
        <v>790.48500000000013</v>
      </c>
      <c r="AP21" s="24">
        <v>-684.86081999999999</v>
      </c>
    </row>
    <row r="22" spans="1:42" x14ac:dyDescent="0.25">
      <c r="A22" s="43">
        <f t="shared" ca="1" si="2"/>
        <v>2019</v>
      </c>
      <c r="B22" s="43">
        <f t="shared" ca="1" si="3"/>
        <v>2</v>
      </c>
      <c r="C22" s="43">
        <v>25562</v>
      </c>
      <c r="D22" t="s">
        <v>61</v>
      </c>
      <c r="E22" s="44">
        <v>37418062</v>
      </c>
      <c r="F22" t="s">
        <v>75</v>
      </c>
      <c r="G22" s="24">
        <v>14471</v>
      </c>
      <c r="H22" s="25">
        <v>192.95</v>
      </c>
      <c r="I22" s="24">
        <v>506.48500000000007</v>
      </c>
      <c r="J22" s="24">
        <v>0</v>
      </c>
      <c r="K22" s="24">
        <v>-318.36199999999997</v>
      </c>
      <c r="L22" s="24">
        <v>-9</v>
      </c>
      <c r="M22" s="24">
        <v>0</v>
      </c>
      <c r="N22" s="24">
        <v>-18.8123</v>
      </c>
      <c r="O22" s="24">
        <v>-11.287380000000001</v>
      </c>
      <c r="P22" s="24">
        <v>24636</v>
      </c>
      <c r="Q22" s="45">
        <v>246.36</v>
      </c>
      <c r="R22" s="24">
        <v>123.18</v>
      </c>
      <c r="S22" s="24">
        <v>-36.954000000000001</v>
      </c>
      <c r="T22" s="24">
        <v>39107</v>
      </c>
      <c r="U22" s="54">
        <v>439.31</v>
      </c>
      <c r="V22" s="24">
        <v>629.66500000000008</v>
      </c>
      <c r="W22" s="24">
        <v>-394.41567999999995</v>
      </c>
      <c r="X22" s="1">
        <v>235.24932000000013</v>
      </c>
      <c r="Z22" s="23">
        <v>0</v>
      </c>
      <c r="AA22" s="1">
        <v>0</v>
      </c>
      <c r="AB22" s="1">
        <v>0</v>
      </c>
      <c r="AC22" s="23">
        <v>0</v>
      </c>
      <c r="AD22" s="1">
        <v>0</v>
      </c>
      <c r="AE22" s="1">
        <v>0</v>
      </c>
      <c r="AF22" s="23">
        <v>4</v>
      </c>
      <c r="AG22" s="1">
        <v>2</v>
      </c>
      <c r="AH22" s="1">
        <v>-1.2</v>
      </c>
      <c r="AI22" s="23">
        <v>212.245</v>
      </c>
      <c r="AJ22" s="1">
        <v>-21.224500000000003</v>
      </c>
      <c r="AK22" s="1">
        <v>-57.884</v>
      </c>
      <c r="AL22" s="1">
        <v>0</v>
      </c>
      <c r="AM22" s="1">
        <v>-5</v>
      </c>
      <c r="AN22" s="1">
        <v>0</v>
      </c>
      <c r="AO22" s="1">
        <v>631.66500000000008</v>
      </c>
      <c r="AP22" s="24">
        <v>-479.72417999999993</v>
      </c>
    </row>
    <row r="23" spans="1:42" x14ac:dyDescent="0.25">
      <c r="A23" s="43">
        <f t="shared" ca="1" si="2"/>
        <v>2019</v>
      </c>
      <c r="B23" s="43">
        <f t="shared" ca="1" si="3"/>
        <v>2</v>
      </c>
      <c r="C23" s="43">
        <v>25562</v>
      </c>
      <c r="D23" t="s">
        <v>61</v>
      </c>
      <c r="E23" s="44">
        <v>39977668</v>
      </c>
      <c r="F23" t="s">
        <v>76</v>
      </c>
      <c r="G23" s="24">
        <v>7428</v>
      </c>
      <c r="H23" s="25">
        <v>99.04</v>
      </c>
      <c r="I23" s="24">
        <v>259.98</v>
      </c>
      <c r="J23" s="24">
        <v>0</v>
      </c>
      <c r="K23" s="24">
        <v>-163.416</v>
      </c>
      <c r="L23" s="24">
        <v>-7</v>
      </c>
      <c r="M23" s="24">
        <v>0</v>
      </c>
      <c r="N23" s="24">
        <v>-10.3992</v>
      </c>
      <c r="O23" s="24">
        <v>-5.7938400000000003</v>
      </c>
      <c r="P23" s="24">
        <v>29669</v>
      </c>
      <c r="Q23" s="45">
        <v>296.69</v>
      </c>
      <c r="R23" s="24">
        <v>148.345</v>
      </c>
      <c r="S23" s="24">
        <v>-44.503499999999995</v>
      </c>
      <c r="T23" s="24">
        <v>37097</v>
      </c>
      <c r="U23" s="54">
        <v>395.73</v>
      </c>
      <c r="V23" s="24">
        <v>408.32500000000005</v>
      </c>
      <c r="W23" s="24">
        <v>-231.11254</v>
      </c>
      <c r="X23" s="1">
        <v>177.21246000000005</v>
      </c>
      <c r="Z23" s="23">
        <v>0</v>
      </c>
      <c r="AA23" s="1">
        <v>0</v>
      </c>
      <c r="AB23" s="1">
        <v>0</v>
      </c>
      <c r="AC23" s="23">
        <v>0</v>
      </c>
      <c r="AD23" s="1">
        <v>0</v>
      </c>
      <c r="AE23" s="1">
        <v>0</v>
      </c>
      <c r="AF23" s="23">
        <v>19</v>
      </c>
      <c r="AG23" s="1">
        <v>9.5</v>
      </c>
      <c r="AH23" s="1">
        <v>-5.7</v>
      </c>
      <c r="AI23" s="23">
        <v>108.94400000000002</v>
      </c>
      <c r="AJ23" s="1">
        <v>-10.894400000000003</v>
      </c>
      <c r="AK23" s="1">
        <v>-29.712</v>
      </c>
      <c r="AL23" s="1">
        <v>0</v>
      </c>
      <c r="AM23" s="1">
        <v>-5</v>
      </c>
      <c r="AN23" s="1">
        <v>0</v>
      </c>
      <c r="AO23" s="1">
        <v>417.82500000000005</v>
      </c>
      <c r="AP23" s="24">
        <v>-282.41893999999996</v>
      </c>
    </row>
    <row r="24" spans="1:42" x14ac:dyDescent="0.25">
      <c r="A24" s="43">
        <f t="shared" ca="1" si="2"/>
        <v>2019</v>
      </c>
      <c r="B24" s="43">
        <f t="shared" ca="1" si="3"/>
        <v>2</v>
      </c>
      <c r="C24" s="43">
        <v>25562</v>
      </c>
      <c r="D24" t="s">
        <v>61</v>
      </c>
      <c r="E24" s="44">
        <v>38244317</v>
      </c>
      <c r="F24" t="s">
        <v>77</v>
      </c>
      <c r="G24" s="24">
        <v>28855</v>
      </c>
      <c r="H24" s="25">
        <v>384.73</v>
      </c>
      <c r="I24" s="24">
        <v>1009.9250000000001</v>
      </c>
      <c r="J24" s="24">
        <v>0</v>
      </c>
      <c r="K24" s="24">
        <v>-634.80999999999995</v>
      </c>
      <c r="L24" s="24">
        <v>-15</v>
      </c>
      <c r="M24" s="24">
        <v>0</v>
      </c>
      <c r="N24" s="24">
        <v>-31.740500000000001</v>
      </c>
      <c r="O24" s="24">
        <v>-22.506899999999998</v>
      </c>
      <c r="P24" s="24">
        <v>17551</v>
      </c>
      <c r="Q24" s="45">
        <v>175.51</v>
      </c>
      <c r="R24" s="24">
        <v>87.754999999999995</v>
      </c>
      <c r="S24" s="24">
        <v>-26.326499999999999</v>
      </c>
      <c r="T24" s="24">
        <v>46406</v>
      </c>
      <c r="U24" s="54">
        <v>560.24</v>
      </c>
      <c r="V24" s="24">
        <v>1097.68</v>
      </c>
      <c r="W24" s="24">
        <v>-730.38389999999993</v>
      </c>
      <c r="X24" s="1">
        <v>367.29610000000014</v>
      </c>
      <c r="Z24" s="23">
        <v>0</v>
      </c>
      <c r="AA24" s="1">
        <v>0</v>
      </c>
      <c r="AB24" s="1">
        <v>0</v>
      </c>
      <c r="AC24" s="23">
        <v>0</v>
      </c>
      <c r="AD24" s="1">
        <v>0</v>
      </c>
      <c r="AE24" s="1">
        <v>0</v>
      </c>
      <c r="AF24" s="23">
        <v>15</v>
      </c>
      <c r="AG24" s="1">
        <v>7.5</v>
      </c>
      <c r="AH24" s="1">
        <v>-4.5</v>
      </c>
      <c r="AI24" s="23">
        <v>423.20300000000003</v>
      </c>
      <c r="AJ24" s="1">
        <v>-42.320300000000003</v>
      </c>
      <c r="AK24" s="1">
        <v>-115.42</v>
      </c>
      <c r="AL24" s="1">
        <v>0</v>
      </c>
      <c r="AM24" s="1">
        <v>-5</v>
      </c>
      <c r="AN24" s="1">
        <v>0</v>
      </c>
      <c r="AO24" s="1">
        <v>1105.18</v>
      </c>
      <c r="AP24" s="24">
        <v>-897.62419999999986</v>
      </c>
    </row>
    <row r="25" spans="1:42" x14ac:dyDescent="0.25">
      <c r="A25" s="43">
        <f t="shared" ca="1" si="2"/>
        <v>2019</v>
      </c>
      <c r="B25" s="43">
        <f t="shared" ca="1" si="3"/>
        <v>2</v>
      </c>
      <c r="C25" s="43">
        <v>25562</v>
      </c>
      <c r="D25" t="s">
        <v>61</v>
      </c>
      <c r="E25" s="44">
        <v>36852836</v>
      </c>
      <c r="F25" t="s">
        <v>78</v>
      </c>
      <c r="G25" s="24">
        <v>27636</v>
      </c>
      <c r="H25" s="25">
        <v>368.48</v>
      </c>
      <c r="I25" s="24">
        <v>967.2600000000001</v>
      </c>
      <c r="J25" s="24">
        <v>0</v>
      </c>
      <c r="K25" s="24">
        <v>-607.99199999999996</v>
      </c>
      <c r="L25" s="24">
        <v>-15</v>
      </c>
      <c r="M25" s="24">
        <v>0</v>
      </c>
      <c r="N25" s="24">
        <v>-24.872399999999999</v>
      </c>
      <c r="O25" s="24">
        <v>-21.556079999999998</v>
      </c>
      <c r="P25" s="24">
        <v>28147</v>
      </c>
      <c r="Q25" s="45">
        <v>281.47000000000003</v>
      </c>
      <c r="R25" s="24">
        <v>140.73500000000001</v>
      </c>
      <c r="S25" s="24">
        <v>-42.220500000000001</v>
      </c>
      <c r="T25" s="24">
        <v>55783</v>
      </c>
      <c r="U25" s="54">
        <v>649.95000000000005</v>
      </c>
      <c r="V25" s="24">
        <v>1107.9950000000001</v>
      </c>
      <c r="W25" s="24">
        <v>-711.6409799999999</v>
      </c>
      <c r="X25" s="1">
        <v>396.35402000000022</v>
      </c>
      <c r="Z25" s="23">
        <v>0</v>
      </c>
      <c r="AA25" s="1">
        <v>0</v>
      </c>
      <c r="AB25" s="1">
        <v>0</v>
      </c>
      <c r="AC25" s="23">
        <v>0</v>
      </c>
      <c r="AD25" s="1">
        <v>0</v>
      </c>
      <c r="AE25" s="1">
        <v>0</v>
      </c>
      <c r="AF25" s="23">
        <v>14</v>
      </c>
      <c r="AG25" s="1">
        <v>7</v>
      </c>
      <c r="AH25" s="1">
        <v>-4.2</v>
      </c>
      <c r="AI25" s="23">
        <v>405.32800000000003</v>
      </c>
      <c r="AJ25" s="1">
        <v>-40.532800000000009</v>
      </c>
      <c r="AK25" s="1">
        <v>-110.544</v>
      </c>
      <c r="AL25" s="1">
        <v>0</v>
      </c>
      <c r="AM25" s="1">
        <v>-5</v>
      </c>
      <c r="AN25" s="1">
        <v>0</v>
      </c>
      <c r="AO25" s="1">
        <v>1114.9950000000001</v>
      </c>
      <c r="AP25" s="24">
        <v>-871.91777999999988</v>
      </c>
    </row>
    <row r="26" spans="1:42" x14ac:dyDescent="0.25">
      <c r="A26" s="43">
        <f t="shared" ca="1" si="2"/>
        <v>2019</v>
      </c>
      <c r="B26" s="43">
        <f t="shared" ca="1" si="3"/>
        <v>2</v>
      </c>
      <c r="C26" s="43">
        <v>25562</v>
      </c>
      <c r="D26" t="s">
        <v>61</v>
      </c>
      <c r="E26" s="44">
        <v>34506116</v>
      </c>
      <c r="F26" t="s">
        <v>79</v>
      </c>
      <c r="G26" s="24">
        <v>15879</v>
      </c>
      <c r="H26" s="25">
        <v>211.72</v>
      </c>
      <c r="I26" s="24">
        <v>555.7650000000001</v>
      </c>
      <c r="J26" s="24">
        <v>0</v>
      </c>
      <c r="K26" s="24">
        <v>-349.33799999999997</v>
      </c>
      <c r="L26" s="24">
        <v>-9</v>
      </c>
      <c r="M26" s="24">
        <v>0</v>
      </c>
      <c r="N26" s="24">
        <v>-9.5274000000000001</v>
      </c>
      <c r="O26" s="24">
        <v>-12.385619999999999</v>
      </c>
      <c r="P26" s="24">
        <v>19168</v>
      </c>
      <c r="Q26" s="45">
        <v>191.68</v>
      </c>
      <c r="R26" s="24">
        <v>95.84</v>
      </c>
      <c r="S26" s="24">
        <v>-28.751999999999999</v>
      </c>
      <c r="T26" s="24">
        <v>35047</v>
      </c>
      <c r="U26" s="54">
        <v>403.4</v>
      </c>
      <c r="V26" s="24">
        <v>651.60500000000013</v>
      </c>
      <c r="W26" s="24">
        <v>-409.00301999999999</v>
      </c>
      <c r="X26" s="1">
        <v>242.60198000000014</v>
      </c>
      <c r="Z26" s="23">
        <v>0</v>
      </c>
      <c r="AA26" s="1">
        <v>0</v>
      </c>
      <c r="AB26" s="1">
        <v>0</v>
      </c>
      <c r="AC26" s="23">
        <v>0</v>
      </c>
      <c r="AD26" s="1">
        <v>0</v>
      </c>
      <c r="AE26" s="1">
        <v>0</v>
      </c>
      <c r="AF26" s="23">
        <v>13</v>
      </c>
      <c r="AG26" s="1">
        <v>6.5</v>
      </c>
      <c r="AH26" s="1">
        <v>-3.9</v>
      </c>
      <c r="AI26" s="23">
        <v>232.89200000000002</v>
      </c>
      <c r="AJ26" s="1">
        <v>-23.289200000000005</v>
      </c>
      <c r="AK26" s="1">
        <v>-63.515999999999998</v>
      </c>
      <c r="AL26" s="1">
        <v>0</v>
      </c>
      <c r="AM26" s="1">
        <v>-5</v>
      </c>
      <c r="AN26" s="1">
        <v>0</v>
      </c>
      <c r="AO26" s="1">
        <v>658.10500000000013</v>
      </c>
      <c r="AP26" s="24">
        <v>-504.70821999999998</v>
      </c>
    </row>
    <row r="27" spans="1:42" x14ac:dyDescent="0.25">
      <c r="A27" s="43">
        <f t="shared" ca="1" si="2"/>
        <v>2019</v>
      </c>
      <c r="B27" s="43">
        <f t="shared" ca="1" si="3"/>
        <v>2</v>
      </c>
      <c r="C27" s="43">
        <v>25562</v>
      </c>
      <c r="D27" t="s">
        <v>61</v>
      </c>
      <c r="E27" s="44">
        <v>30536383</v>
      </c>
      <c r="F27" t="s">
        <v>80</v>
      </c>
      <c r="G27" s="24">
        <v>26252</v>
      </c>
      <c r="H27" s="25">
        <v>350.03</v>
      </c>
      <c r="I27" s="24">
        <v>918.82</v>
      </c>
      <c r="J27" s="24">
        <v>0</v>
      </c>
      <c r="K27" s="24">
        <v>-577.54399999999998</v>
      </c>
      <c r="L27" s="24">
        <v>-15</v>
      </c>
      <c r="M27" s="24">
        <v>0</v>
      </c>
      <c r="N27" s="24">
        <v>-21.0016</v>
      </c>
      <c r="O27" s="24">
        <v>-20.476559999999999</v>
      </c>
      <c r="P27" s="24">
        <v>18194</v>
      </c>
      <c r="Q27" s="45">
        <v>181.94</v>
      </c>
      <c r="R27" s="24">
        <v>90.97</v>
      </c>
      <c r="S27" s="24">
        <v>-27.291</v>
      </c>
      <c r="T27" s="24">
        <v>44446</v>
      </c>
      <c r="U27" s="54">
        <v>531.97</v>
      </c>
      <c r="V27" s="24">
        <v>1009.7900000000001</v>
      </c>
      <c r="W27" s="24">
        <v>-661.31316000000004</v>
      </c>
      <c r="X27" s="1">
        <v>348.47684000000004</v>
      </c>
      <c r="Z27" s="23">
        <v>0</v>
      </c>
      <c r="AA27" s="1">
        <v>0</v>
      </c>
      <c r="AB27" s="1">
        <v>0</v>
      </c>
      <c r="AC27" s="23">
        <v>0</v>
      </c>
      <c r="AD27" s="1">
        <v>0</v>
      </c>
      <c r="AE27" s="1">
        <v>0</v>
      </c>
      <c r="AF27" s="23">
        <v>28</v>
      </c>
      <c r="AG27" s="1">
        <v>14</v>
      </c>
      <c r="AH27" s="1">
        <v>-8.4</v>
      </c>
      <c r="AI27" s="23">
        <v>385.03300000000002</v>
      </c>
      <c r="AJ27" s="1">
        <v>-38.503300000000003</v>
      </c>
      <c r="AK27" s="1">
        <v>-105.008</v>
      </c>
      <c r="AL27" s="1">
        <v>0</v>
      </c>
      <c r="AM27" s="1">
        <v>-5</v>
      </c>
      <c r="AN27" s="1">
        <v>0</v>
      </c>
      <c r="AO27" s="1">
        <v>1023.7900000000001</v>
      </c>
      <c r="AP27" s="24">
        <v>-818.22446000000002</v>
      </c>
    </row>
    <row r="28" spans="1:42" x14ac:dyDescent="0.25">
      <c r="A28" s="43">
        <f t="shared" ca="1" si="2"/>
        <v>2019</v>
      </c>
      <c r="B28" s="43">
        <f t="shared" ca="1" si="3"/>
        <v>2</v>
      </c>
      <c r="C28" s="43">
        <v>25562</v>
      </c>
      <c r="D28" t="s">
        <v>61</v>
      </c>
      <c r="E28" s="44">
        <v>32224544</v>
      </c>
      <c r="F28" t="s">
        <v>81</v>
      </c>
      <c r="G28" s="24">
        <v>22994</v>
      </c>
      <c r="H28" s="25">
        <v>306.58999999999997</v>
      </c>
      <c r="I28" s="24">
        <v>804.79000000000008</v>
      </c>
      <c r="J28" s="24">
        <v>0</v>
      </c>
      <c r="K28" s="24">
        <v>-505.86799999999999</v>
      </c>
      <c r="L28" s="24">
        <v>-15</v>
      </c>
      <c r="M28" s="24">
        <v>0</v>
      </c>
      <c r="N28" s="24">
        <v>-22.994</v>
      </c>
      <c r="O28" s="24">
        <v>-17.935319999999997</v>
      </c>
      <c r="P28" s="24">
        <v>20103</v>
      </c>
      <c r="Q28" s="45">
        <v>201.03</v>
      </c>
      <c r="R28" s="24">
        <v>100.515</v>
      </c>
      <c r="S28" s="24">
        <v>-30.154499999999999</v>
      </c>
      <c r="T28" s="24">
        <v>43097</v>
      </c>
      <c r="U28" s="54">
        <v>507.62</v>
      </c>
      <c r="V28" s="24">
        <v>905.30500000000006</v>
      </c>
      <c r="W28" s="24">
        <v>-591.95182</v>
      </c>
      <c r="X28" s="1">
        <v>313.35318000000007</v>
      </c>
      <c r="Z28" s="23">
        <v>0</v>
      </c>
      <c r="AA28" s="1">
        <v>0</v>
      </c>
      <c r="AB28" s="1">
        <v>0</v>
      </c>
      <c r="AC28" s="23">
        <v>0</v>
      </c>
      <c r="AD28" s="1">
        <v>0</v>
      </c>
      <c r="AE28" s="1">
        <v>0</v>
      </c>
      <c r="AF28" s="23">
        <v>18</v>
      </c>
      <c r="AG28" s="1">
        <v>9</v>
      </c>
      <c r="AH28" s="1">
        <v>-5.3999999999999995</v>
      </c>
      <c r="AI28" s="23">
        <v>337.24900000000002</v>
      </c>
      <c r="AJ28" s="1">
        <v>-33.724900000000005</v>
      </c>
      <c r="AK28" s="1">
        <v>-91.975999999999999</v>
      </c>
      <c r="AL28" s="1">
        <v>0</v>
      </c>
      <c r="AM28" s="1">
        <v>-5</v>
      </c>
      <c r="AN28" s="1">
        <v>-5</v>
      </c>
      <c r="AO28" s="1">
        <v>914.30500000000006</v>
      </c>
      <c r="AP28" s="24">
        <v>-733.05272000000002</v>
      </c>
    </row>
    <row r="29" spans="1:42" s="47" customFormat="1" ht="4.7" customHeight="1" x14ac:dyDescent="0.25">
      <c r="A29" s="46"/>
      <c r="B29" s="46"/>
      <c r="C29" s="46"/>
      <c r="E29" s="13"/>
      <c r="G29" s="48"/>
      <c r="H29" s="49"/>
      <c r="I29" s="48"/>
      <c r="J29" s="48"/>
      <c r="K29" s="48"/>
      <c r="L29" s="48"/>
      <c r="M29" s="48"/>
      <c r="N29" s="48"/>
      <c r="O29" s="48"/>
      <c r="P29" s="48"/>
      <c r="Q29" s="50"/>
      <c r="R29" s="48"/>
      <c r="S29" s="48"/>
      <c r="T29" s="48"/>
      <c r="U29" s="50"/>
      <c r="V29" s="48"/>
      <c r="W29" s="48"/>
      <c r="X29" s="16"/>
      <c r="Z29" s="51"/>
      <c r="AA29" s="16"/>
      <c r="AB29" s="16"/>
      <c r="AC29" s="51"/>
      <c r="AD29" s="16"/>
      <c r="AE29" s="16"/>
      <c r="AF29" s="51"/>
      <c r="AG29" s="16"/>
      <c r="AH29" s="16"/>
      <c r="AI29" s="51"/>
      <c r="AJ29" s="16"/>
      <c r="AK29" s="16"/>
      <c r="AL29" s="16"/>
      <c r="AM29" s="16"/>
      <c r="AN29" s="16"/>
      <c r="AO29" s="16"/>
      <c r="AP29" s="48"/>
    </row>
    <row r="30" spans="1:42" ht="15" customHeight="1" x14ac:dyDescent="0.25"/>
    <row r="32" spans="1:42" ht="15" customHeight="1" x14ac:dyDescent="0.25">
      <c r="N32" s="53"/>
    </row>
    <row r="34" ht="15" customHeight="1" x14ac:dyDescent="0.25"/>
    <row r="36" ht="15" customHeight="1" x14ac:dyDescent="0.25"/>
    <row r="38" ht="15" customHeight="1" x14ac:dyDescent="0.25"/>
    <row r="40" ht="15" customHeight="1" x14ac:dyDescent="0.25"/>
    <row r="42" ht="15" customHeight="1" x14ac:dyDescent="0.25"/>
    <row r="44" ht="15" customHeight="1" x14ac:dyDescent="0.25"/>
    <row r="46" ht="15" customHeight="1" x14ac:dyDescent="0.25"/>
    <row r="48" ht="15" customHeight="1" x14ac:dyDescent="0.25"/>
    <row r="50" ht="15" customHeight="1" x14ac:dyDescent="0.25"/>
    <row r="52" ht="15" customHeight="1" x14ac:dyDescent="0.25"/>
    <row r="54" ht="15" customHeight="1" x14ac:dyDescent="0.25"/>
    <row r="56" ht="15" customHeight="1" x14ac:dyDescent="0.25"/>
    <row r="58" ht="15" customHeight="1" x14ac:dyDescent="0.25"/>
    <row r="60" ht="15" customHeight="1" x14ac:dyDescent="0.25"/>
    <row r="62" ht="15" customHeight="1" x14ac:dyDescent="0.25"/>
    <row r="64" ht="15" customHeight="1" x14ac:dyDescent="0.25"/>
    <row r="66" ht="15" customHeight="1" x14ac:dyDescent="0.25"/>
    <row r="68" ht="15" customHeight="1" x14ac:dyDescent="0.25"/>
    <row r="70" ht="15" customHeight="1" x14ac:dyDescent="0.25"/>
    <row r="72" ht="15" customHeight="1" x14ac:dyDescent="0.25"/>
    <row r="74" ht="15" customHeight="1" x14ac:dyDescent="0.25"/>
    <row r="76" ht="15" customHeight="1" x14ac:dyDescent="0.25"/>
    <row r="78" ht="15" customHeight="1" x14ac:dyDescent="0.25"/>
    <row r="80" ht="15" customHeight="1" x14ac:dyDescent="0.25"/>
    <row r="82" ht="15" customHeight="1" x14ac:dyDescent="0.25"/>
    <row r="84" ht="15" customHeight="1" x14ac:dyDescent="0.25"/>
    <row r="86" ht="15" customHeight="1" x14ac:dyDescent="0.25"/>
    <row r="88" ht="15" customHeight="1" x14ac:dyDescent="0.25"/>
    <row r="90" ht="15" customHeight="1" x14ac:dyDescent="0.25"/>
    <row r="92" ht="15" customHeight="1" x14ac:dyDescent="0.25"/>
    <row r="94" ht="15" customHeight="1" x14ac:dyDescent="0.25"/>
    <row r="96" ht="15" customHeight="1" x14ac:dyDescent="0.25"/>
    <row r="98" ht="15" customHeight="1" x14ac:dyDescent="0.25"/>
    <row r="100" ht="15" customHeight="1" x14ac:dyDescent="0.25"/>
    <row r="102" ht="15" customHeight="1" x14ac:dyDescent="0.25"/>
    <row r="104" ht="15" customHeight="1" x14ac:dyDescent="0.25"/>
    <row r="106" ht="15" customHeight="1" x14ac:dyDescent="0.25"/>
    <row r="108" ht="15" customHeight="1" x14ac:dyDescent="0.25"/>
    <row r="110" ht="15" customHeight="1" x14ac:dyDescent="0.25"/>
    <row r="112" ht="15" customHeight="1" x14ac:dyDescent="0.25"/>
    <row r="114" ht="15" customHeight="1" x14ac:dyDescent="0.25"/>
    <row r="116" ht="15" customHeight="1" x14ac:dyDescent="0.25"/>
    <row r="118" ht="15" customHeight="1" x14ac:dyDescent="0.25"/>
    <row r="120" ht="15" customHeight="1" x14ac:dyDescent="0.25"/>
    <row r="122" ht="15" customHeight="1" x14ac:dyDescent="0.25"/>
    <row r="124" ht="15" customHeight="1" x14ac:dyDescent="0.25"/>
    <row r="126" ht="15" customHeight="1" x14ac:dyDescent="0.25"/>
    <row r="128" ht="15" customHeight="1" x14ac:dyDescent="0.25"/>
    <row r="130" ht="15" customHeight="1" x14ac:dyDescent="0.25"/>
    <row r="132" ht="15" customHeight="1" x14ac:dyDescent="0.25"/>
    <row r="134" ht="15" customHeight="1" x14ac:dyDescent="0.25"/>
    <row r="136" ht="15" customHeight="1" x14ac:dyDescent="0.25"/>
    <row r="138" ht="15" customHeight="1" x14ac:dyDescent="0.25"/>
    <row r="140" ht="15" customHeight="1" x14ac:dyDescent="0.25"/>
    <row r="142" ht="15" customHeight="1" x14ac:dyDescent="0.25"/>
    <row r="144" ht="15" customHeight="1" x14ac:dyDescent="0.25"/>
    <row r="146" ht="15" customHeight="1" x14ac:dyDescent="0.25"/>
    <row r="148" ht="15" customHeight="1" x14ac:dyDescent="0.25"/>
    <row r="150" ht="15" customHeight="1" x14ac:dyDescent="0.25"/>
    <row r="152" ht="15" customHeight="1" x14ac:dyDescent="0.25"/>
    <row r="154" ht="15" customHeight="1" x14ac:dyDescent="0.25"/>
    <row r="156" ht="15" customHeight="1" x14ac:dyDescent="0.25"/>
    <row r="158" ht="15" customHeight="1" x14ac:dyDescent="0.25"/>
    <row r="160" ht="15" customHeight="1" x14ac:dyDescent="0.25"/>
    <row r="162" ht="15" customHeight="1" x14ac:dyDescent="0.25"/>
    <row r="164" ht="15" customHeight="1" x14ac:dyDescent="0.25"/>
    <row r="166" ht="15" customHeight="1" x14ac:dyDescent="0.25"/>
    <row r="168" ht="15" customHeight="1" x14ac:dyDescent="0.25"/>
    <row r="170" ht="15" customHeight="1" x14ac:dyDescent="0.25"/>
    <row r="172" ht="15" customHeight="1" x14ac:dyDescent="0.25"/>
    <row r="174" ht="15" customHeight="1" x14ac:dyDescent="0.25"/>
    <row r="176" ht="15" customHeight="1" x14ac:dyDescent="0.25"/>
    <row r="178" ht="15" customHeight="1" x14ac:dyDescent="0.25"/>
    <row r="180" ht="15" customHeight="1" x14ac:dyDescent="0.25"/>
    <row r="182" ht="15" customHeight="1" x14ac:dyDescent="0.25"/>
    <row r="184" ht="15" customHeight="1" x14ac:dyDescent="0.25"/>
    <row r="186" ht="15" customHeight="1" x14ac:dyDescent="0.25"/>
    <row r="188" ht="15" customHeight="1" x14ac:dyDescent="0.25"/>
    <row r="190" ht="15" customHeight="1" x14ac:dyDescent="0.25"/>
    <row r="192" ht="15" customHeight="1" x14ac:dyDescent="0.25"/>
    <row r="194" ht="15" customHeight="1" x14ac:dyDescent="0.25"/>
    <row r="196" ht="15" customHeight="1" x14ac:dyDescent="0.25"/>
    <row r="198" ht="15" customHeight="1" x14ac:dyDescent="0.25"/>
    <row r="200" ht="15" customHeight="1" x14ac:dyDescent="0.25"/>
    <row r="202" ht="15" customHeight="1" x14ac:dyDescent="0.25"/>
    <row r="204" ht="15" customHeight="1" x14ac:dyDescent="0.25"/>
    <row r="206" ht="15" customHeight="1" x14ac:dyDescent="0.25"/>
    <row r="208" ht="15" customHeight="1" x14ac:dyDescent="0.25"/>
    <row r="210" ht="15" customHeight="1" x14ac:dyDescent="0.25"/>
    <row r="212" ht="15" customHeight="1" x14ac:dyDescent="0.25"/>
    <row r="214" ht="15" customHeight="1" x14ac:dyDescent="0.25"/>
    <row r="216" ht="15" customHeight="1" x14ac:dyDescent="0.25"/>
    <row r="218" ht="15" customHeight="1" x14ac:dyDescent="0.25"/>
    <row r="220" ht="15" customHeight="1" x14ac:dyDescent="0.25"/>
    <row r="222" ht="15" customHeight="1" x14ac:dyDescent="0.25"/>
    <row r="224" ht="15" customHeight="1" x14ac:dyDescent="0.25"/>
    <row r="226" ht="15" customHeight="1" x14ac:dyDescent="0.25"/>
    <row r="228" ht="15" customHeight="1" x14ac:dyDescent="0.25"/>
    <row r="230" ht="15" customHeight="1" x14ac:dyDescent="0.25"/>
    <row r="232" ht="15" customHeight="1" x14ac:dyDescent="0.25"/>
    <row r="234" ht="15" customHeight="1" x14ac:dyDescent="0.25"/>
    <row r="236" ht="15" customHeight="1" x14ac:dyDescent="0.25"/>
    <row r="238" ht="15" customHeight="1" x14ac:dyDescent="0.25"/>
    <row r="240" ht="15" customHeight="1" x14ac:dyDescent="0.25"/>
    <row r="242" ht="15" customHeight="1" x14ac:dyDescent="0.25"/>
    <row r="244" ht="15" customHeight="1" x14ac:dyDescent="0.25"/>
    <row r="246" ht="15" customHeight="1" x14ac:dyDescent="0.25"/>
    <row r="248" ht="15" customHeight="1" x14ac:dyDescent="0.25"/>
    <row r="250" ht="15" customHeight="1" x14ac:dyDescent="0.25"/>
    <row r="252" ht="15" customHeight="1" x14ac:dyDescent="0.25"/>
    <row r="254" ht="15" customHeight="1" x14ac:dyDescent="0.25"/>
    <row r="256" ht="15" customHeight="1" x14ac:dyDescent="0.25"/>
    <row r="258" ht="15" customHeight="1" x14ac:dyDescent="0.25"/>
    <row r="260" ht="15" customHeight="1" x14ac:dyDescent="0.25"/>
    <row r="262" ht="15" customHeight="1" x14ac:dyDescent="0.25"/>
    <row r="264" ht="15" customHeight="1" x14ac:dyDescent="0.25"/>
    <row r="266" ht="15" customHeight="1" x14ac:dyDescent="0.25"/>
    <row r="268" ht="15" customHeight="1" x14ac:dyDescent="0.25"/>
    <row r="270" ht="15" customHeight="1" x14ac:dyDescent="0.25"/>
    <row r="272" ht="15" customHeight="1" x14ac:dyDescent="0.25"/>
    <row r="274" ht="15" customHeight="1" x14ac:dyDescent="0.25"/>
    <row r="276" ht="15" customHeight="1" x14ac:dyDescent="0.25"/>
    <row r="278" ht="15" customHeight="1" x14ac:dyDescent="0.25"/>
    <row r="280" ht="15" customHeight="1" x14ac:dyDescent="0.25"/>
    <row r="282" ht="15" customHeight="1" x14ac:dyDescent="0.25"/>
    <row r="284" ht="15" customHeight="1" x14ac:dyDescent="0.25"/>
    <row r="286" ht="15" customHeight="1" x14ac:dyDescent="0.25"/>
    <row r="288" ht="15" customHeight="1" x14ac:dyDescent="0.25"/>
    <row r="290" ht="15" customHeight="1" x14ac:dyDescent="0.25"/>
    <row r="292" ht="15" customHeight="1" x14ac:dyDescent="0.25"/>
    <row r="294" ht="15" customHeight="1" x14ac:dyDescent="0.25"/>
    <row r="296" ht="15" customHeight="1" x14ac:dyDescent="0.25"/>
    <row r="298" ht="15" customHeight="1" x14ac:dyDescent="0.25"/>
    <row r="300" ht="15" customHeight="1" x14ac:dyDescent="0.25"/>
    <row r="302" ht="15" customHeight="1" x14ac:dyDescent="0.25"/>
    <row r="304" ht="15" customHeight="1" x14ac:dyDescent="0.25"/>
    <row r="306" ht="15" customHeight="1" x14ac:dyDescent="0.25"/>
    <row r="308" ht="15" customHeight="1" x14ac:dyDescent="0.25"/>
    <row r="310" ht="15" customHeight="1" x14ac:dyDescent="0.25"/>
    <row r="312" ht="15" customHeight="1" x14ac:dyDescent="0.25"/>
    <row r="314" ht="15" customHeight="1" x14ac:dyDescent="0.25"/>
    <row r="316" ht="15" customHeight="1" x14ac:dyDescent="0.25"/>
    <row r="318" ht="15" customHeight="1" x14ac:dyDescent="0.25"/>
    <row r="320" ht="15" customHeight="1" x14ac:dyDescent="0.25"/>
    <row r="322" ht="15" customHeight="1" x14ac:dyDescent="0.25"/>
    <row r="324" ht="15" customHeight="1" x14ac:dyDescent="0.25"/>
    <row r="326" ht="15" customHeight="1" x14ac:dyDescent="0.25"/>
    <row r="328" ht="15" customHeight="1" x14ac:dyDescent="0.25"/>
    <row r="330" ht="15" customHeight="1" x14ac:dyDescent="0.25"/>
    <row r="332" ht="15" customHeight="1" x14ac:dyDescent="0.25"/>
    <row r="334" ht="15" customHeight="1" x14ac:dyDescent="0.25"/>
    <row r="336" ht="15" customHeight="1" x14ac:dyDescent="0.25"/>
    <row r="338" ht="15" customHeight="1" x14ac:dyDescent="0.25"/>
    <row r="340" ht="15" customHeight="1" x14ac:dyDescent="0.25"/>
    <row r="342" ht="15" customHeight="1" x14ac:dyDescent="0.25"/>
    <row r="344" ht="15" customHeight="1" x14ac:dyDescent="0.25"/>
    <row r="346" ht="15" customHeight="1" x14ac:dyDescent="0.25"/>
    <row r="348" ht="15" customHeight="1" x14ac:dyDescent="0.25"/>
    <row r="350" ht="15" customHeight="1" x14ac:dyDescent="0.25"/>
    <row r="352" ht="15" customHeight="1" x14ac:dyDescent="0.25"/>
    <row r="354" ht="15" customHeight="1" x14ac:dyDescent="0.25"/>
    <row r="356" ht="15" customHeight="1" x14ac:dyDescent="0.25"/>
    <row r="358" ht="15" customHeight="1" x14ac:dyDescent="0.25"/>
    <row r="360" ht="15" customHeight="1" x14ac:dyDescent="0.25"/>
    <row r="362" ht="15" customHeight="1" x14ac:dyDescent="0.25"/>
    <row r="364" ht="15" customHeight="1" x14ac:dyDescent="0.25"/>
    <row r="366" ht="15" customHeight="1" x14ac:dyDescent="0.25"/>
    <row r="368" ht="15" customHeight="1" x14ac:dyDescent="0.25"/>
    <row r="370" ht="15" customHeight="1" x14ac:dyDescent="0.25"/>
    <row r="372" ht="15" customHeight="1" x14ac:dyDescent="0.25"/>
    <row r="374" ht="15" customHeight="1" x14ac:dyDescent="0.25"/>
    <row r="376" ht="15" customHeight="1" x14ac:dyDescent="0.25"/>
    <row r="378" ht="15" customHeight="1" x14ac:dyDescent="0.25"/>
    <row r="380" ht="15" customHeight="1" x14ac:dyDescent="0.25"/>
    <row r="382" ht="15" customHeight="1" x14ac:dyDescent="0.25"/>
    <row r="384" ht="15" customHeight="1" x14ac:dyDescent="0.25"/>
    <row r="386" ht="15" customHeight="1" x14ac:dyDescent="0.25"/>
    <row r="388" ht="15" customHeight="1" x14ac:dyDescent="0.25"/>
    <row r="390" ht="15" customHeight="1" x14ac:dyDescent="0.25"/>
    <row r="392" ht="15" customHeight="1" x14ac:dyDescent="0.25"/>
    <row r="394" ht="15" customHeight="1" x14ac:dyDescent="0.25"/>
    <row r="396" ht="15" customHeight="1" x14ac:dyDescent="0.25"/>
    <row r="398" ht="15" customHeight="1" x14ac:dyDescent="0.25"/>
    <row r="400" ht="15" customHeight="1" x14ac:dyDescent="0.25"/>
    <row r="402" ht="15" customHeight="1" x14ac:dyDescent="0.25"/>
    <row r="404" ht="15" customHeight="1" x14ac:dyDescent="0.25"/>
    <row r="406" ht="15" customHeight="1" x14ac:dyDescent="0.25"/>
    <row r="408" ht="15" customHeight="1" x14ac:dyDescent="0.25"/>
    <row r="410" ht="15" customHeight="1" x14ac:dyDescent="0.25"/>
    <row r="412" ht="15" customHeight="1" x14ac:dyDescent="0.25"/>
    <row r="414" ht="15" customHeight="1" x14ac:dyDescent="0.25"/>
    <row r="416" ht="15" customHeight="1" x14ac:dyDescent="0.25"/>
    <row r="418" ht="15" customHeight="1" x14ac:dyDescent="0.25"/>
    <row r="420" ht="15" customHeight="1" x14ac:dyDescent="0.25"/>
    <row r="422" ht="15" customHeight="1" x14ac:dyDescent="0.25"/>
    <row r="424" ht="15" customHeight="1" x14ac:dyDescent="0.25"/>
    <row r="426" ht="15" customHeight="1" x14ac:dyDescent="0.25"/>
    <row r="428" ht="15" customHeight="1" x14ac:dyDescent="0.25"/>
    <row r="430" ht="15" customHeight="1" x14ac:dyDescent="0.25"/>
    <row r="432" ht="15" customHeight="1" x14ac:dyDescent="0.25"/>
    <row r="434" ht="15" customHeight="1" x14ac:dyDescent="0.25"/>
    <row r="436" ht="15" customHeight="1" x14ac:dyDescent="0.25"/>
    <row r="438" ht="15" customHeight="1" x14ac:dyDescent="0.25"/>
    <row r="440" ht="15" customHeight="1" x14ac:dyDescent="0.25"/>
    <row r="442" ht="15" customHeight="1" x14ac:dyDescent="0.25"/>
    <row r="444" ht="15" customHeight="1" x14ac:dyDescent="0.25"/>
    <row r="446" ht="15" customHeight="1" x14ac:dyDescent="0.25"/>
    <row r="448" ht="15" customHeight="1" x14ac:dyDescent="0.25"/>
    <row r="450" ht="15" customHeight="1" x14ac:dyDescent="0.25"/>
    <row r="452" ht="15" customHeight="1" x14ac:dyDescent="0.25"/>
    <row r="454" ht="15" customHeight="1" x14ac:dyDescent="0.25"/>
    <row r="456" ht="15" customHeight="1" x14ac:dyDescent="0.25"/>
    <row r="458" ht="15" customHeight="1" x14ac:dyDescent="0.25"/>
    <row r="460" ht="15" customHeight="1" x14ac:dyDescent="0.25"/>
    <row r="462" ht="15" customHeight="1" x14ac:dyDescent="0.25"/>
    <row r="464" ht="15" customHeight="1" x14ac:dyDescent="0.25"/>
    <row r="466" ht="15" customHeight="1" x14ac:dyDescent="0.25"/>
    <row r="468" ht="15" customHeight="1" x14ac:dyDescent="0.25"/>
    <row r="470" ht="15" customHeight="1" x14ac:dyDescent="0.25"/>
    <row r="472" ht="15" customHeight="1" x14ac:dyDescent="0.25"/>
    <row r="474" ht="15" customHeight="1" x14ac:dyDescent="0.25"/>
    <row r="476" ht="15" customHeight="1" x14ac:dyDescent="0.25"/>
    <row r="478" ht="15" customHeight="1" x14ac:dyDescent="0.25"/>
    <row r="480" ht="15" customHeight="1" x14ac:dyDescent="0.25"/>
    <row r="482" ht="15" customHeight="1" x14ac:dyDescent="0.25"/>
    <row r="484" ht="15" customHeight="1" x14ac:dyDescent="0.25"/>
    <row r="486" ht="15" customHeight="1" x14ac:dyDescent="0.25"/>
    <row r="488" ht="15" customHeight="1" x14ac:dyDescent="0.25"/>
    <row r="490" ht="15" customHeight="1" x14ac:dyDescent="0.25"/>
    <row r="492" ht="15" customHeight="1" x14ac:dyDescent="0.25"/>
    <row r="494" ht="15" customHeight="1" x14ac:dyDescent="0.25"/>
    <row r="496" ht="15" customHeight="1" x14ac:dyDescent="0.25"/>
    <row r="498" ht="15" customHeight="1" x14ac:dyDescent="0.25"/>
    <row r="500" ht="15" customHeight="1" x14ac:dyDescent="0.25"/>
    <row r="502" ht="15" customHeight="1" x14ac:dyDescent="0.25"/>
    <row r="504" ht="15" customHeight="1" x14ac:dyDescent="0.25"/>
    <row r="506" ht="15" customHeight="1" x14ac:dyDescent="0.25"/>
    <row r="508" ht="15" customHeight="1" x14ac:dyDescent="0.25"/>
    <row r="510" ht="15" customHeight="1" x14ac:dyDescent="0.25"/>
    <row r="512" ht="15" customHeight="1" x14ac:dyDescent="0.25"/>
    <row r="514" ht="15" customHeight="1" x14ac:dyDescent="0.25"/>
    <row r="516" ht="15" customHeight="1" x14ac:dyDescent="0.25"/>
    <row r="518" ht="15" customHeight="1" x14ac:dyDescent="0.25"/>
    <row r="520" ht="15" customHeight="1" x14ac:dyDescent="0.25"/>
    <row r="522" ht="15" customHeight="1" x14ac:dyDescent="0.25"/>
    <row r="524" ht="15" customHeight="1" x14ac:dyDescent="0.25"/>
    <row r="526" ht="15" customHeight="1" x14ac:dyDescent="0.25"/>
    <row r="528" ht="15" customHeight="1" x14ac:dyDescent="0.25"/>
    <row r="530" ht="15" customHeight="1" x14ac:dyDescent="0.25"/>
    <row r="532" ht="15" customHeight="1" x14ac:dyDescent="0.25"/>
    <row r="534" ht="15" customHeight="1" x14ac:dyDescent="0.25"/>
    <row r="536" ht="15" customHeight="1" x14ac:dyDescent="0.25"/>
    <row r="538" ht="15" customHeight="1" x14ac:dyDescent="0.25"/>
    <row r="540" ht="15" customHeight="1" x14ac:dyDescent="0.25"/>
    <row r="542" ht="15" customHeight="1" x14ac:dyDescent="0.25"/>
    <row r="544" ht="15" customHeight="1" x14ac:dyDescent="0.25"/>
    <row r="546" ht="15" customHeight="1" x14ac:dyDescent="0.25"/>
    <row r="548" ht="15" customHeight="1" x14ac:dyDescent="0.25"/>
    <row r="550" ht="15" customHeight="1" x14ac:dyDescent="0.25"/>
    <row r="552" ht="15" customHeight="1" x14ac:dyDescent="0.25"/>
    <row r="554" ht="15" customHeight="1" x14ac:dyDescent="0.25"/>
    <row r="556" ht="15" customHeight="1" x14ac:dyDescent="0.25"/>
    <row r="558" ht="15" customHeight="1" x14ac:dyDescent="0.25"/>
    <row r="560" ht="15" customHeight="1" x14ac:dyDescent="0.25"/>
    <row r="562" ht="15" customHeight="1" x14ac:dyDescent="0.25"/>
    <row r="564" ht="15" customHeight="1" x14ac:dyDescent="0.25"/>
    <row r="566" ht="15" customHeight="1" x14ac:dyDescent="0.25"/>
    <row r="568" ht="15" customHeight="1" x14ac:dyDescent="0.25"/>
    <row r="570" ht="15" customHeight="1" x14ac:dyDescent="0.25"/>
    <row r="572" ht="15" customHeight="1" x14ac:dyDescent="0.25"/>
    <row r="574" ht="15" customHeight="1" x14ac:dyDescent="0.25"/>
    <row r="576" ht="15" customHeight="1" x14ac:dyDescent="0.25"/>
    <row r="578" ht="15" customHeight="1" x14ac:dyDescent="0.25"/>
    <row r="580" ht="15" customHeight="1" x14ac:dyDescent="0.25"/>
    <row r="582" ht="15" customHeight="1" x14ac:dyDescent="0.25"/>
    <row r="584" ht="15" customHeight="1" x14ac:dyDescent="0.25"/>
    <row r="586" ht="15" customHeight="1" x14ac:dyDescent="0.25"/>
    <row r="588" ht="15" customHeight="1" x14ac:dyDescent="0.25"/>
    <row r="590" ht="15" customHeight="1" x14ac:dyDescent="0.25"/>
    <row r="592" ht="15" customHeight="1" x14ac:dyDescent="0.25"/>
    <row r="594" ht="15" customHeight="1" x14ac:dyDescent="0.25"/>
    <row r="596" ht="15" customHeight="1" x14ac:dyDescent="0.25"/>
    <row r="598" ht="15" customHeight="1" x14ac:dyDescent="0.25"/>
    <row r="600" ht="15" customHeight="1" x14ac:dyDescent="0.25"/>
    <row r="602" ht="15" customHeight="1" x14ac:dyDescent="0.25"/>
    <row r="604" ht="15" customHeight="1" x14ac:dyDescent="0.25"/>
    <row r="606" ht="15" customHeight="1" x14ac:dyDescent="0.25"/>
    <row r="608" ht="15" customHeight="1" x14ac:dyDescent="0.25"/>
    <row r="610" ht="15" customHeight="1" x14ac:dyDescent="0.25"/>
    <row r="612" ht="15" customHeight="1" x14ac:dyDescent="0.25"/>
    <row r="614" ht="15" customHeight="1" x14ac:dyDescent="0.25"/>
    <row r="616" ht="15" customHeight="1" x14ac:dyDescent="0.25"/>
    <row r="618" ht="15" customHeight="1" x14ac:dyDescent="0.25"/>
    <row r="620" ht="15" customHeight="1" x14ac:dyDescent="0.25"/>
    <row r="622" ht="15" customHeight="1" x14ac:dyDescent="0.25"/>
    <row r="624" ht="15" customHeight="1" x14ac:dyDescent="0.25"/>
    <row r="626" ht="15" customHeight="1" x14ac:dyDescent="0.25"/>
    <row r="628" ht="15" customHeight="1" x14ac:dyDescent="0.25"/>
    <row r="630" ht="15" customHeight="1" x14ac:dyDescent="0.25"/>
    <row r="632" ht="15" customHeight="1" x14ac:dyDescent="0.25"/>
    <row r="634" ht="15" customHeight="1" x14ac:dyDescent="0.25"/>
    <row r="636" ht="15" customHeight="1" x14ac:dyDescent="0.25"/>
    <row r="638" ht="15" customHeight="1" x14ac:dyDescent="0.25"/>
    <row r="640" ht="15" customHeight="1" x14ac:dyDescent="0.25"/>
    <row r="642" ht="15" customHeight="1" x14ac:dyDescent="0.25"/>
    <row r="644" ht="15" customHeight="1" x14ac:dyDescent="0.25"/>
    <row r="646" ht="15" customHeight="1" x14ac:dyDescent="0.25"/>
    <row r="648" ht="15" customHeight="1" x14ac:dyDescent="0.25"/>
    <row r="650" ht="15" customHeight="1" x14ac:dyDescent="0.25"/>
    <row r="652" ht="15" customHeight="1" x14ac:dyDescent="0.25"/>
    <row r="654" ht="15" customHeight="1" x14ac:dyDescent="0.25"/>
    <row r="656" ht="15" customHeight="1" x14ac:dyDescent="0.25"/>
    <row r="658" ht="15" customHeight="1" x14ac:dyDescent="0.25"/>
    <row r="660" ht="15" customHeight="1" x14ac:dyDescent="0.25"/>
    <row r="662" ht="15" customHeight="1" x14ac:dyDescent="0.25"/>
    <row r="664" ht="15" customHeight="1" x14ac:dyDescent="0.25"/>
    <row r="666" ht="15" customHeight="1" x14ac:dyDescent="0.25"/>
    <row r="668" ht="15" customHeight="1" x14ac:dyDescent="0.25"/>
    <row r="670" ht="15" customHeight="1" x14ac:dyDescent="0.25"/>
    <row r="672" ht="15" customHeight="1" x14ac:dyDescent="0.25"/>
    <row r="674" ht="15" customHeight="1" x14ac:dyDescent="0.25"/>
    <row r="676" ht="15" customHeight="1" x14ac:dyDescent="0.25"/>
    <row r="678" ht="15" customHeight="1" x14ac:dyDescent="0.25"/>
    <row r="680" ht="15" customHeight="1" x14ac:dyDescent="0.25"/>
    <row r="682" ht="15" customHeight="1" x14ac:dyDescent="0.25"/>
    <row r="684" ht="15" customHeight="1" x14ac:dyDescent="0.25"/>
    <row r="686" ht="15" customHeight="1" x14ac:dyDescent="0.25"/>
    <row r="688" ht="15" customHeight="1" x14ac:dyDescent="0.25"/>
    <row r="690" ht="15" customHeight="1" x14ac:dyDescent="0.25"/>
    <row r="692" ht="15" customHeight="1" x14ac:dyDescent="0.25"/>
    <row r="694" ht="15" customHeight="1" x14ac:dyDescent="0.25"/>
    <row r="696" ht="15" customHeight="1" x14ac:dyDescent="0.25"/>
    <row r="698" ht="15" customHeight="1" x14ac:dyDescent="0.25"/>
    <row r="700" ht="15" customHeight="1" x14ac:dyDescent="0.25"/>
    <row r="702" ht="15" customHeight="1" x14ac:dyDescent="0.25"/>
    <row r="704" ht="15" customHeight="1" x14ac:dyDescent="0.25"/>
    <row r="706" ht="15" customHeight="1" x14ac:dyDescent="0.25"/>
    <row r="708" ht="15" customHeight="1" x14ac:dyDescent="0.25"/>
    <row r="710" ht="15" customHeight="1" x14ac:dyDescent="0.25"/>
    <row r="712" ht="15" customHeight="1" x14ac:dyDescent="0.25"/>
    <row r="714" ht="15" customHeight="1" x14ac:dyDescent="0.25"/>
    <row r="716" ht="15" customHeight="1" x14ac:dyDescent="0.25"/>
    <row r="718" ht="15" customHeight="1" x14ac:dyDescent="0.25"/>
    <row r="720" ht="15" customHeight="1" x14ac:dyDescent="0.25"/>
    <row r="722" ht="15" customHeight="1" x14ac:dyDescent="0.25"/>
    <row r="724" ht="15" customHeight="1" x14ac:dyDescent="0.25"/>
    <row r="726" ht="15" customHeight="1" x14ac:dyDescent="0.25"/>
    <row r="728" ht="15" customHeight="1" x14ac:dyDescent="0.25"/>
    <row r="730" ht="15" customHeight="1" x14ac:dyDescent="0.25"/>
    <row r="732" ht="15" customHeight="1" x14ac:dyDescent="0.25"/>
    <row r="734" ht="15" customHeight="1" x14ac:dyDescent="0.25"/>
    <row r="736" ht="15" customHeight="1" x14ac:dyDescent="0.25"/>
    <row r="738" ht="15" customHeight="1" x14ac:dyDescent="0.25"/>
    <row r="740" ht="15" customHeight="1" x14ac:dyDescent="0.25"/>
    <row r="742" ht="15" customHeight="1" x14ac:dyDescent="0.25"/>
    <row r="744" ht="15" customHeight="1" x14ac:dyDescent="0.25"/>
    <row r="746" ht="15" customHeight="1" x14ac:dyDescent="0.25"/>
    <row r="748" ht="15" customHeight="1" x14ac:dyDescent="0.25"/>
    <row r="750" ht="15" customHeight="1" x14ac:dyDescent="0.25"/>
    <row r="752" ht="15" customHeight="1" x14ac:dyDescent="0.25"/>
    <row r="754" ht="15" customHeight="1" x14ac:dyDescent="0.25"/>
    <row r="756" ht="15" customHeight="1" x14ac:dyDescent="0.25"/>
    <row r="758" ht="15" customHeight="1" x14ac:dyDescent="0.25"/>
    <row r="760" ht="15" customHeight="1" x14ac:dyDescent="0.25"/>
    <row r="762" ht="15" customHeight="1" x14ac:dyDescent="0.25"/>
    <row r="764" ht="15" customHeight="1" x14ac:dyDescent="0.25"/>
    <row r="766" ht="15" customHeight="1" x14ac:dyDescent="0.25"/>
    <row r="768" ht="15" customHeight="1" x14ac:dyDescent="0.25"/>
    <row r="770" ht="15" customHeight="1" x14ac:dyDescent="0.25"/>
    <row r="772" ht="15" customHeight="1" x14ac:dyDescent="0.25"/>
    <row r="774" ht="15" customHeight="1" x14ac:dyDescent="0.25"/>
    <row r="776" ht="15" customHeight="1" x14ac:dyDescent="0.25"/>
    <row r="778" ht="15" customHeight="1" x14ac:dyDescent="0.25"/>
    <row r="780" ht="15" customHeight="1" x14ac:dyDescent="0.25"/>
    <row r="782" ht="15" customHeight="1" x14ac:dyDescent="0.25"/>
    <row r="784" ht="15" customHeight="1" x14ac:dyDescent="0.25"/>
    <row r="786" ht="15" customHeight="1" x14ac:dyDescent="0.25"/>
    <row r="788" ht="15" customHeight="1" x14ac:dyDescent="0.25"/>
    <row r="790" ht="15" customHeight="1" x14ac:dyDescent="0.25"/>
    <row r="792" ht="15" customHeight="1" x14ac:dyDescent="0.25"/>
    <row r="794" ht="15" customHeight="1" x14ac:dyDescent="0.25"/>
    <row r="796" ht="15" customHeight="1" x14ac:dyDescent="0.25"/>
    <row r="798" ht="15" customHeight="1" x14ac:dyDescent="0.25"/>
    <row r="800" ht="15" customHeight="1" x14ac:dyDescent="0.25"/>
    <row r="802" ht="15" customHeight="1" x14ac:dyDescent="0.25"/>
    <row r="804" ht="15" customHeight="1" x14ac:dyDescent="0.25"/>
    <row r="806" ht="15" customHeight="1" x14ac:dyDescent="0.25"/>
    <row r="808" ht="15" customHeight="1" x14ac:dyDescent="0.25"/>
    <row r="810" ht="15" customHeight="1" x14ac:dyDescent="0.25"/>
    <row r="812" ht="15" customHeight="1" x14ac:dyDescent="0.25"/>
    <row r="814" ht="15" customHeight="1" x14ac:dyDescent="0.25"/>
    <row r="816" ht="15" customHeight="1" x14ac:dyDescent="0.25"/>
    <row r="818" ht="15" customHeight="1" x14ac:dyDescent="0.25"/>
    <row r="820" ht="15" customHeight="1" x14ac:dyDescent="0.25"/>
    <row r="822" ht="15" customHeight="1" x14ac:dyDescent="0.25"/>
    <row r="824" ht="15" customHeight="1" x14ac:dyDescent="0.25"/>
    <row r="826" ht="15" customHeight="1" x14ac:dyDescent="0.25"/>
    <row r="828" ht="15" customHeight="1" x14ac:dyDescent="0.25"/>
    <row r="830" ht="15" customHeight="1" x14ac:dyDescent="0.25"/>
    <row r="832" ht="15" customHeight="1" x14ac:dyDescent="0.25"/>
    <row r="834" ht="15" customHeight="1" x14ac:dyDescent="0.25"/>
    <row r="836" ht="15" customHeight="1" x14ac:dyDescent="0.25"/>
    <row r="838" ht="15" customHeight="1" x14ac:dyDescent="0.25"/>
    <row r="840" ht="15" customHeight="1" x14ac:dyDescent="0.25"/>
    <row r="842" ht="15" customHeight="1" x14ac:dyDescent="0.25"/>
    <row r="844" ht="15" customHeight="1" x14ac:dyDescent="0.25"/>
    <row r="846" ht="15" customHeight="1" x14ac:dyDescent="0.25"/>
    <row r="848" ht="15" customHeight="1" x14ac:dyDescent="0.25"/>
    <row r="850" ht="15" customHeight="1" x14ac:dyDescent="0.25"/>
    <row r="852" ht="15" customHeight="1" x14ac:dyDescent="0.25"/>
    <row r="854" ht="15" customHeight="1" x14ac:dyDescent="0.25"/>
    <row r="856" ht="15" customHeight="1" x14ac:dyDescent="0.25"/>
    <row r="858" ht="15" customHeight="1" x14ac:dyDescent="0.25"/>
    <row r="860" ht="15" customHeight="1" x14ac:dyDescent="0.25"/>
    <row r="862" ht="15" customHeight="1" x14ac:dyDescent="0.25"/>
    <row r="864" ht="15" customHeight="1" x14ac:dyDescent="0.25"/>
    <row r="866" ht="15" customHeight="1" x14ac:dyDescent="0.25"/>
    <row r="868" ht="15" customHeight="1" x14ac:dyDescent="0.25"/>
    <row r="870" ht="15" customHeight="1" x14ac:dyDescent="0.25"/>
    <row r="872" ht="15" customHeight="1" x14ac:dyDescent="0.25"/>
    <row r="874" ht="15" customHeight="1" x14ac:dyDescent="0.25"/>
    <row r="876" ht="15" customHeight="1" x14ac:dyDescent="0.25"/>
    <row r="878" ht="15" customHeight="1" x14ac:dyDescent="0.25"/>
    <row r="880" ht="15" customHeight="1" x14ac:dyDescent="0.25"/>
    <row r="882" ht="15" customHeight="1" x14ac:dyDescent="0.25"/>
    <row r="884" ht="15" customHeight="1" x14ac:dyDescent="0.25"/>
    <row r="886" ht="15" customHeight="1" x14ac:dyDescent="0.25"/>
    <row r="888" ht="15" customHeight="1" x14ac:dyDescent="0.25"/>
    <row r="890" ht="15" customHeight="1" x14ac:dyDescent="0.25"/>
    <row r="892" ht="15" customHeight="1" x14ac:dyDescent="0.25"/>
    <row r="894" ht="15" customHeight="1" x14ac:dyDescent="0.25"/>
    <row r="896" ht="15" customHeight="1" x14ac:dyDescent="0.25"/>
    <row r="898" ht="15" customHeight="1" x14ac:dyDescent="0.25"/>
    <row r="900" ht="15" customHeight="1" x14ac:dyDescent="0.25"/>
    <row r="902" ht="15" customHeight="1" x14ac:dyDescent="0.25"/>
    <row r="904" ht="15" customHeight="1" x14ac:dyDescent="0.25"/>
    <row r="906" ht="15" customHeight="1" x14ac:dyDescent="0.25"/>
    <row r="908" ht="15" customHeight="1" x14ac:dyDescent="0.25"/>
    <row r="910" ht="15" customHeight="1" x14ac:dyDescent="0.25"/>
    <row r="912" ht="15" customHeight="1" x14ac:dyDescent="0.25"/>
    <row r="914" ht="15" customHeight="1" x14ac:dyDescent="0.25"/>
    <row r="916" ht="15" customHeight="1" x14ac:dyDescent="0.25"/>
    <row r="918" ht="15" customHeight="1" x14ac:dyDescent="0.25"/>
    <row r="920" ht="15" customHeight="1" x14ac:dyDescent="0.25"/>
    <row r="922" ht="15" customHeight="1" x14ac:dyDescent="0.25"/>
    <row r="924" ht="15" customHeight="1" x14ac:dyDescent="0.25"/>
    <row r="926" ht="15" customHeight="1" x14ac:dyDescent="0.25"/>
    <row r="928" ht="15" customHeight="1" x14ac:dyDescent="0.25"/>
    <row r="930" ht="15" customHeight="1" x14ac:dyDescent="0.25"/>
    <row r="932" ht="15" customHeight="1" x14ac:dyDescent="0.25"/>
    <row r="934" ht="15" customHeight="1" x14ac:dyDescent="0.25"/>
    <row r="936" ht="15" customHeight="1" x14ac:dyDescent="0.25"/>
    <row r="938" ht="15" customHeight="1" x14ac:dyDescent="0.25"/>
    <row r="940" ht="15" customHeight="1" x14ac:dyDescent="0.25"/>
    <row r="942" ht="15" customHeight="1" x14ac:dyDescent="0.25"/>
    <row r="944" ht="15" customHeight="1" x14ac:dyDescent="0.25"/>
    <row r="946" ht="15" customHeight="1" x14ac:dyDescent="0.25"/>
    <row r="948" ht="15" customHeight="1" x14ac:dyDescent="0.25"/>
    <row r="950" ht="15" customHeight="1" x14ac:dyDescent="0.25"/>
    <row r="952" ht="15" customHeight="1" x14ac:dyDescent="0.25"/>
    <row r="954" ht="15" customHeight="1" x14ac:dyDescent="0.25"/>
    <row r="956" ht="15" customHeight="1" x14ac:dyDescent="0.25"/>
    <row r="958" ht="15" customHeight="1" x14ac:dyDescent="0.25"/>
    <row r="960" ht="15" customHeight="1" x14ac:dyDescent="0.25"/>
    <row r="962" ht="15" customHeight="1" x14ac:dyDescent="0.25"/>
    <row r="964" ht="15" customHeight="1" x14ac:dyDescent="0.25"/>
    <row r="966" ht="15" customHeight="1" x14ac:dyDescent="0.25"/>
    <row r="968" ht="15" customHeight="1" x14ac:dyDescent="0.25"/>
    <row r="970" ht="15" customHeight="1" x14ac:dyDescent="0.25"/>
    <row r="972" ht="15" customHeight="1" x14ac:dyDescent="0.25"/>
    <row r="974" ht="15" customHeight="1" x14ac:dyDescent="0.25"/>
    <row r="976" ht="15" customHeight="1" x14ac:dyDescent="0.25"/>
    <row r="978" ht="15" customHeight="1" x14ac:dyDescent="0.25"/>
    <row r="980" ht="15" customHeight="1" x14ac:dyDescent="0.25"/>
    <row r="982" ht="15" customHeight="1" x14ac:dyDescent="0.25"/>
    <row r="984" ht="15" customHeight="1" x14ac:dyDescent="0.25"/>
    <row r="986" ht="15" customHeight="1" x14ac:dyDescent="0.25"/>
    <row r="988" ht="15" customHeight="1" x14ac:dyDescent="0.25"/>
    <row r="990" ht="15" customHeight="1" x14ac:dyDescent="0.25"/>
    <row r="992" ht="15" customHeight="1" x14ac:dyDescent="0.25"/>
    <row r="994" ht="15" customHeight="1" x14ac:dyDescent="0.25"/>
    <row r="996" ht="15" customHeight="1" x14ac:dyDescent="0.25"/>
    <row r="998" ht="15" customHeight="1" x14ac:dyDescent="0.25"/>
    <row r="1000" ht="15" customHeight="1" x14ac:dyDescent="0.25"/>
    <row r="1002" ht="15" customHeight="1" x14ac:dyDescent="0.25"/>
    <row r="1004" ht="15" customHeight="1" x14ac:dyDescent="0.25"/>
    <row r="1006" ht="15" customHeight="1" x14ac:dyDescent="0.25"/>
    <row r="1008" ht="15" customHeight="1" x14ac:dyDescent="0.25"/>
    <row r="1010" ht="15" customHeight="1" x14ac:dyDescent="0.25"/>
    <row r="1012" ht="15" customHeight="1" x14ac:dyDescent="0.25"/>
    <row r="1014" ht="15" customHeight="1" x14ac:dyDescent="0.25"/>
    <row r="1016" ht="15" customHeight="1" x14ac:dyDescent="0.25"/>
    <row r="1018" ht="15" customHeight="1" x14ac:dyDescent="0.25"/>
    <row r="1020" ht="15" customHeight="1" x14ac:dyDescent="0.25"/>
    <row r="1022" ht="15" customHeight="1" x14ac:dyDescent="0.25"/>
    <row r="1024" ht="15" customHeight="1" x14ac:dyDescent="0.25"/>
    <row r="1026" ht="15" customHeight="1" x14ac:dyDescent="0.25"/>
    <row r="1028" ht="15" customHeight="1" x14ac:dyDescent="0.25"/>
    <row r="1030" ht="15" customHeight="1" x14ac:dyDescent="0.25"/>
    <row r="1032" ht="15" customHeight="1" x14ac:dyDescent="0.25"/>
    <row r="1034" ht="15" customHeight="1" x14ac:dyDescent="0.25"/>
    <row r="1036" ht="15" customHeight="1" x14ac:dyDescent="0.25"/>
    <row r="1038" ht="15" customHeight="1" x14ac:dyDescent="0.25"/>
    <row r="1040" ht="15" customHeight="1" x14ac:dyDescent="0.25"/>
    <row r="1042" ht="15" customHeight="1" x14ac:dyDescent="0.25"/>
    <row r="1044" ht="15" customHeight="1" x14ac:dyDescent="0.25"/>
    <row r="1046" ht="15" customHeight="1" x14ac:dyDescent="0.25"/>
    <row r="1048" ht="15" customHeight="1" x14ac:dyDescent="0.25"/>
    <row r="1050" ht="15" customHeight="1" x14ac:dyDescent="0.25"/>
    <row r="1052" ht="15" customHeight="1" x14ac:dyDescent="0.25"/>
    <row r="1054" ht="15" customHeight="1" x14ac:dyDescent="0.25"/>
    <row r="1056" ht="15" customHeight="1" x14ac:dyDescent="0.25"/>
    <row r="1058" ht="15" customHeight="1" x14ac:dyDescent="0.25"/>
    <row r="1060" ht="15" customHeight="1" x14ac:dyDescent="0.25"/>
    <row r="1062" ht="15" customHeight="1" x14ac:dyDescent="0.25"/>
    <row r="1064" ht="15" customHeight="1" x14ac:dyDescent="0.25"/>
    <row r="1066" ht="15" customHeight="1" x14ac:dyDescent="0.25"/>
    <row r="1068" ht="15" customHeight="1" x14ac:dyDescent="0.25"/>
    <row r="1070" ht="15" customHeight="1" x14ac:dyDescent="0.25"/>
    <row r="1072" ht="15" customHeight="1" x14ac:dyDescent="0.25"/>
    <row r="1074" ht="15" customHeight="1" x14ac:dyDescent="0.25"/>
    <row r="1076" ht="15" customHeight="1" x14ac:dyDescent="0.25"/>
    <row r="1078" ht="15" customHeight="1" x14ac:dyDescent="0.25"/>
    <row r="1080" ht="15" customHeight="1" x14ac:dyDescent="0.25"/>
    <row r="1082" ht="15" customHeight="1" x14ac:dyDescent="0.25"/>
    <row r="1084" ht="15" customHeight="1" x14ac:dyDescent="0.25"/>
    <row r="1086" ht="15" customHeight="1" x14ac:dyDescent="0.25"/>
    <row r="1088" ht="15" customHeight="1" x14ac:dyDescent="0.25"/>
    <row r="1090" ht="15" customHeight="1" x14ac:dyDescent="0.25"/>
    <row r="1092" ht="15" customHeight="1" x14ac:dyDescent="0.25"/>
    <row r="1094" ht="15" customHeight="1" x14ac:dyDescent="0.25"/>
    <row r="1096" ht="15" customHeight="1" x14ac:dyDescent="0.25"/>
    <row r="1098" ht="15" customHeight="1" x14ac:dyDescent="0.25"/>
    <row r="1100" ht="15" customHeight="1" x14ac:dyDescent="0.25"/>
    <row r="1102" ht="15" customHeight="1" x14ac:dyDescent="0.25"/>
    <row r="1104" ht="15" customHeight="1" x14ac:dyDescent="0.25"/>
    <row r="1106" ht="15" customHeight="1" x14ac:dyDescent="0.25"/>
    <row r="1108" ht="15" customHeight="1" x14ac:dyDescent="0.25"/>
    <row r="1110" ht="15" customHeight="1" x14ac:dyDescent="0.25"/>
    <row r="1112" ht="15" customHeight="1" x14ac:dyDescent="0.25"/>
    <row r="1114" ht="15" customHeight="1" x14ac:dyDescent="0.25"/>
    <row r="1116" ht="15" customHeight="1" x14ac:dyDescent="0.25"/>
    <row r="1118" ht="15" customHeight="1" x14ac:dyDescent="0.25"/>
    <row r="1120" ht="15" customHeight="1" x14ac:dyDescent="0.25"/>
    <row r="1122" spans="1:42" ht="15" customHeight="1" x14ac:dyDescent="0.25"/>
    <row r="1124" spans="1:42" ht="15" customHeight="1" x14ac:dyDescent="0.25"/>
    <row r="1126" spans="1:42" ht="15" customHeight="1" x14ac:dyDescent="0.25"/>
    <row r="1128" spans="1:42" ht="15" customHeight="1" x14ac:dyDescent="0.25"/>
    <row r="1129" spans="1:42" ht="3.6" customHeight="1" x14ac:dyDescent="0.25">
      <c r="A1129" s="46"/>
      <c r="B1129" s="46"/>
      <c r="C1129" s="46"/>
      <c r="D1129" s="47"/>
      <c r="E1129" s="13"/>
      <c r="F1129" s="47"/>
      <c r="G1129" s="48"/>
      <c r="H1129" s="49"/>
      <c r="I1129" s="48"/>
      <c r="J1129" s="48"/>
      <c r="K1129" s="48"/>
      <c r="L1129" s="48"/>
      <c r="M1129" s="48"/>
      <c r="N1129" s="48"/>
      <c r="O1129" s="48"/>
      <c r="P1129" s="48"/>
      <c r="Q1129" s="50"/>
      <c r="R1129" s="48"/>
      <c r="S1129" s="48"/>
      <c r="T1129" s="48"/>
      <c r="U1129" s="50"/>
      <c r="V1129" s="48"/>
      <c r="W1129" s="48"/>
      <c r="X1129" s="16"/>
      <c r="Y1129" s="47"/>
      <c r="Z1129" s="51"/>
      <c r="AA1129" s="16"/>
      <c r="AB1129" s="16"/>
      <c r="AC1129" s="51"/>
      <c r="AD1129" s="16"/>
      <c r="AE1129" s="16"/>
      <c r="AF1129" s="51"/>
      <c r="AG1129" s="16"/>
      <c r="AH1129" s="16"/>
      <c r="AI1129" s="51"/>
      <c r="AJ1129" s="16"/>
      <c r="AK1129" s="16"/>
      <c r="AL1129" s="16"/>
      <c r="AM1129" s="16"/>
      <c r="AN1129" s="16"/>
      <c r="AO1129" s="16"/>
      <c r="AP1129" s="48"/>
    </row>
  </sheetData>
  <mergeCells count="32">
    <mergeCell ref="A1:X2"/>
    <mergeCell ref="A3:A5"/>
    <mergeCell ref="B3:B5"/>
    <mergeCell ref="C3:C5"/>
    <mergeCell ref="D3:D5"/>
    <mergeCell ref="E3:E5"/>
    <mergeCell ref="F3:F5"/>
    <mergeCell ref="G3:O3"/>
    <mergeCell ref="P3:S3"/>
    <mergeCell ref="T3:X3"/>
    <mergeCell ref="V4:V5"/>
    <mergeCell ref="G4:G5"/>
    <mergeCell ref="H4:H5"/>
    <mergeCell ref="I4:I5"/>
    <mergeCell ref="K4:K5"/>
    <mergeCell ref="M4:M5"/>
    <mergeCell ref="N4:N5"/>
    <mergeCell ref="O4:O5"/>
    <mergeCell ref="P4:P5"/>
    <mergeCell ref="Q4:Q5"/>
    <mergeCell ref="T4:T5"/>
    <mergeCell ref="U4:U5"/>
    <mergeCell ref="AO4:AO5"/>
    <mergeCell ref="AP4:AP5"/>
    <mergeCell ref="AI4:AJ4"/>
    <mergeCell ref="W4:W5"/>
    <mergeCell ref="X4:X5"/>
    <mergeCell ref="Z4:AB4"/>
    <mergeCell ref="AC4:AE4"/>
    <mergeCell ref="AF4:AH4"/>
    <mergeCell ref="AM4:AM5"/>
    <mergeCell ref="AN4:AN5"/>
  </mergeCells>
  <pageMargins left="0.52" right="0.43" top="0.75" bottom="0.75" header="0.3" footer="0.3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Summary</vt:lpstr>
      <vt:lpstr>Report</vt:lpstr>
      <vt:lpstr>EffectiveCost</vt:lpstr>
      <vt:lpstr>Margin</vt:lpstr>
      <vt:lpstr>Report!Print_Area</vt:lpstr>
      <vt:lpstr>Summary!Print_Area</vt:lpstr>
    </vt:vector>
  </TitlesOfParts>
  <Company>Total System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Brady Nielsen</dc:creator>
  <cp:lastModifiedBy>Scott Maxfield</cp:lastModifiedBy>
  <dcterms:created xsi:type="dcterms:W3CDTF">2018-11-14T23:49:36Z</dcterms:created>
  <dcterms:modified xsi:type="dcterms:W3CDTF">2019-02-05T14:45:29Z</dcterms:modified>
</cp:coreProperties>
</file>